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PG\SDB\Estudos SDB\Produtos\Técnicos\Cadernos\2025\CA-EPE-DPG-SDB-2025-17_Caderno de SAF e diesel verde_2025\"/>
    </mc:Choice>
  </mc:AlternateContent>
  <xr:revisionPtr revIDLastSave="0" documentId="13_ncr:1_{57DF9B64-B69C-4936-921B-EA6A58ED9371}" xr6:coauthVersionLast="47" xr6:coauthVersionMax="47" xr10:uidLastSave="{00000000-0000-0000-0000-000000000000}"/>
  <bookViews>
    <workbookView xWindow="-108" yWindow="-108" windowWidth="23256" windowHeight="12456" xr2:uid="{A8DBBF07-1573-456D-87A6-D435B59E2A99}"/>
  </bookViews>
  <sheets>
    <sheet name="Índice" sheetId="17" r:id="rId1"/>
    <sheet name="G1" sheetId="1" r:id="rId2"/>
    <sheet name="G2" sheetId="3" r:id="rId3"/>
    <sheet name="G3" sheetId="5" r:id="rId4"/>
    <sheet name="G4" sheetId="7" r:id="rId5"/>
    <sheet name="G5" sheetId="18" r:id="rId6"/>
    <sheet name="G6" sheetId="19" r:id="rId7"/>
    <sheet name="G7" sheetId="12" r:id="rId8"/>
    <sheet name="G8" sheetId="13" r:id="rId9"/>
    <sheet name="G9" sheetId="14" r:id="rId10"/>
    <sheet name="G10" sheetId="16" r:id="rId11"/>
    <sheet name="G11" sheetId="20" r:id="rId12"/>
    <sheet name="G12" sheetId="21" r:id="rId13"/>
    <sheet name="G13" sheetId="22" r:id="rId14"/>
    <sheet name="G14" sheetId="23" r:id="rId15"/>
    <sheet name="G15" sheetId="24" r:id="rId16"/>
  </sheets>
  <definedNames>
    <definedName name="\I">#REF!</definedName>
    <definedName name="\P">#REF!</definedName>
    <definedName name="______MAC18">#REF!</definedName>
    <definedName name="______Tab110">#REF!</definedName>
    <definedName name="______Tab112">#REF!</definedName>
    <definedName name="______Tab13">#REF!</definedName>
    <definedName name="______Tab15">#REF!</definedName>
    <definedName name="______Tab19">#REF!</definedName>
    <definedName name="_____MAC18">#REF!</definedName>
    <definedName name="_____Tab11">#REF!</definedName>
    <definedName name="_____Tab110">#REF!</definedName>
    <definedName name="_____Tab111">#REF!</definedName>
    <definedName name="_____Tab112">#REF!</definedName>
    <definedName name="_____Tab13">#REF!</definedName>
    <definedName name="_____Tab15">#REF!</definedName>
    <definedName name="_____Tab19">#REF!</definedName>
    <definedName name="____MAC18">#REF!</definedName>
    <definedName name="____Tab11">#REF!</definedName>
    <definedName name="____Tab110">#REF!</definedName>
    <definedName name="____Tab111">#REF!</definedName>
    <definedName name="____Tab112">#REF!</definedName>
    <definedName name="____Tab13">#REF!</definedName>
    <definedName name="____Tab15">#REF!</definedName>
    <definedName name="____Tab19">#REF!</definedName>
    <definedName name="___MAC18">#REF!</definedName>
    <definedName name="___Tab11">#REF!</definedName>
    <definedName name="___Tab110">#REF!</definedName>
    <definedName name="___Tab111">#REF!</definedName>
    <definedName name="___Tab112">#REF!</definedName>
    <definedName name="___Tab13">#REF!</definedName>
    <definedName name="___Tab15">#REF!</definedName>
    <definedName name="___Tab19">#REF!</definedName>
    <definedName name="__123Graph_A" hidden="1">#REF!</definedName>
    <definedName name="__123Graph_ABRA" hidden="1">#REF!</definedName>
    <definedName name="__123Graph_X" hidden="1">#REF!</definedName>
    <definedName name="__123Graph_XBRA" hidden="1">#REF!</definedName>
    <definedName name="__MAC18">#REF!</definedName>
    <definedName name="__Tab11">#REF!</definedName>
    <definedName name="__Tab110">#REF!</definedName>
    <definedName name="__Tab111">#REF!</definedName>
    <definedName name="__Tab112">#REF!</definedName>
    <definedName name="__Tab13">#REF!</definedName>
    <definedName name="__Tab15">#REF!</definedName>
    <definedName name="__Tab19">#REF!</definedName>
    <definedName name="_1_Pagina14_i">#REF!</definedName>
    <definedName name="_1Pagina14_i">#REF!</definedName>
    <definedName name="_2_Pagina14_p">#REF!</definedName>
    <definedName name="_2Pagina14_p">#REF!</definedName>
    <definedName name="_Fill" hidden="1">#REF!</definedName>
    <definedName name="_MAC18">#REF!</definedName>
    <definedName name="_Ref11771521" localSheetId="0">Índice!$AQ$61</definedName>
    <definedName name="_Ref44346475" localSheetId="0">Índice!$AD$34</definedName>
    <definedName name="_Ref65601466" localSheetId="0">Índice!$Q$42</definedName>
    <definedName name="_Ref65677600" localSheetId="0">Índice!$AQ$10</definedName>
    <definedName name="_Ref65749564" localSheetId="0">Índice!$AQ$57</definedName>
    <definedName name="_Ref75947196" localSheetId="0">Índice!#REF!</definedName>
    <definedName name="_Ref75950553" localSheetId="0">Índice!$AQ$14</definedName>
    <definedName name="_Ref9848671" localSheetId="0">Índice!$AQ$65</definedName>
    <definedName name="_Ref9849419" localSheetId="0">Índice!$AQ$69</definedName>
    <definedName name="_TAB1">#N/A</definedName>
    <definedName name="_Tab11">#REF!</definedName>
    <definedName name="_Tab110">#REF!</definedName>
    <definedName name="_Tab111">#REF!</definedName>
    <definedName name="_Tab112">#REF!</definedName>
    <definedName name="_Tab13">#REF!</definedName>
    <definedName name="_Tab15">#REF!</definedName>
    <definedName name="_Tab19">#REF!</definedName>
    <definedName name="_TAB2">#REF!</definedName>
    <definedName name="a">#REF!</definedName>
    <definedName name="AA">#REF!</definedName>
    <definedName name="AAAAA" hidden="1">#REF!</definedName>
    <definedName name="BA_SUL">#N/A</definedName>
    <definedName name="capacidadinsII">#REF!</definedName>
    <definedName name="ci">#REF!</definedName>
    <definedName name="Coordenador1">#REF!</definedName>
    <definedName name="_xlnm.Criteria">#REF!</definedName>
    <definedName name="d" hidden="1">#REF!</definedName>
    <definedName name="ddd">#REF!</definedName>
    <definedName name="DF">#REF!</definedName>
    <definedName name="dfdfd">#REF!</definedName>
    <definedName name="e">#REF!</definedName>
    <definedName name="eee">#REF!</definedName>
    <definedName name="Erro">#REF!</definedName>
    <definedName name="Erro2">#REF!</definedName>
    <definedName name="Erro3">#REF!</definedName>
    <definedName name="ES">#REF!</definedName>
    <definedName name="glicer">#REF!</definedName>
    <definedName name="Glicerina">#REF!</definedName>
    <definedName name="GO">#REF!</definedName>
    <definedName name="Graf">#REF!</definedName>
    <definedName name="Imprime">#REF!</definedName>
    <definedName name="ImprimeT12">#REF!</definedName>
    <definedName name="ImprimeT13">#REF!</definedName>
    <definedName name="INIT">#REF!</definedName>
    <definedName name="layout">#REF!</definedName>
    <definedName name="LEAP">#REF!</definedName>
    <definedName name="LimiteFaixaCombustivel">#REF!</definedName>
    <definedName name="Log_Input_Produto_Log">#REF!</definedName>
    <definedName name="Macrot11">#REF!</definedName>
    <definedName name="MG">#REF!</definedName>
    <definedName name="MGMAP500_05_07municipios">#REF!</definedName>
    <definedName name="MILHO_2__SAFRA">#REF!</definedName>
    <definedName name="Mostra11i">#REF!</definedName>
    <definedName name="Mostra11p">#REF!</definedName>
    <definedName name="MostraT12">#REF!</definedName>
    <definedName name="MostraT12p">#REF!</definedName>
    <definedName name="MostraT13">#REF!</definedName>
    <definedName name="MS">#REF!</definedName>
    <definedName name="MT">#REF!</definedName>
    <definedName name="NONLEAP">#REF!</definedName>
    <definedName name="Oferta_pde2021">#REF!</definedName>
    <definedName name="Oleaginosas..">#REF!</definedName>
    <definedName name="Pagina113i">#REF!</definedName>
    <definedName name="Pagina113p">#REF!</definedName>
    <definedName name="Pagina71e72i">#REF!</definedName>
    <definedName name="Pagina71e72p">#REF!</definedName>
    <definedName name="Pagina76e77i">#REF!</definedName>
    <definedName name="Pagina76e77p">#REF!</definedName>
    <definedName name="PaginaT111_112i">#REF!</definedName>
    <definedName name="PaginaT111_112p">#REF!</definedName>
    <definedName name="PaginaT11i">#REF!</definedName>
    <definedName name="PaginaT11p">#REF!</definedName>
    <definedName name="PaginaT12i">#REF!</definedName>
    <definedName name="PaginaT12p">#REF!</definedName>
    <definedName name="PaginaT13casob">#REF!</definedName>
    <definedName name="PaginaT13casob_i">#REF!</definedName>
    <definedName name="PaginaT13casobi">#REF!</definedName>
    <definedName name="PaginaT13i">#REF!</definedName>
    <definedName name="PaginaT13p">#REF!</definedName>
    <definedName name="PaginaT14i">#REF!</definedName>
    <definedName name="PaginaT14p">#REF!</definedName>
    <definedName name="PaginaT15i">#REF!</definedName>
    <definedName name="PaginaT15p">#REF!</definedName>
    <definedName name="PaginaT16_17i">#REF!</definedName>
    <definedName name="PaginaT16_17p">#REF!</definedName>
    <definedName name="PaginaT18i">#REF!</definedName>
    <definedName name="PaginaT18p">#REF!</definedName>
    <definedName name="PaginaT19_110i">#REF!</definedName>
    <definedName name="PaginaT19_110p">#REF!</definedName>
    <definedName name="PaginaT710e711i">#REF!</definedName>
    <definedName name="PaginaT710e711p">#REF!</definedName>
    <definedName name="PaginaT712i">#REF!</definedName>
    <definedName name="PaginaT712p">#REF!</definedName>
    <definedName name="PaginaT71e72i">#REF!</definedName>
    <definedName name="PaginaT71e72p">#REF!</definedName>
    <definedName name="PaginaT73e74i">#REF!</definedName>
    <definedName name="PaginaT73e74p">#REF!</definedName>
    <definedName name="PaginaT75i">#REF!</definedName>
    <definedName name="PaginaT75p">#REF!</definedName>
    <definedName name="PaginaT78i">#REF!</definedName>
    <definedName name="PaginaT78p">#REF!</definedName>
    <definedName name="PaginaT79i">#REF!</definedName>
    <definedName name="PaginaT79p">#REF!</definedName>
    <definedName name="Per">#REF!</definedName>
    <definedName name="Periodo">#REF!</definedName>
    <definedName name="Período">#REF!</definedName>
    <definedName name="Plan2">#REF!</definedName>
    <definedName name="PR">#REF!</definedName>
    <definedName name="Preencher">#REF!,#REF!,#REF!</definedName>
    <definedName name="Print1">#REF!</definedName>
    <definedName name="Quadro_II___Base_monetária_e_componentes">#REF!</definedName>
    <definedName name="Quadro_VI___Meios_de_pagamento_e_componentes">#REF!</definedName>
    <definedName name="QUADRO2">#REF!</definedName>
    <definedName name="QUADRO3">#REF!</definedName>
    <definedName name="Ref_Input_Periodo">#REF!</definedName>
    <definedName name="RJ">#REF!</definedName>
    <definedName name="RO">#REF!</definedName>
    <definedName name="Rota..">#REF!</definedName>
    <definedName name="RS">#REF!</definedName>
    <definedName name="Saldos_em_final_de_período">#REF!</definedName>
    <definedName name="SC">#REF!</definedName>
    <definedName name="sdrvsdtv">#REF!</definedName>
    <definedName name="SP">#REF!</definedName>
    <definedName name="SPMAP500_03_07municipios">#REF!</definedName>
    <definedName name="sss">#REF!</definedName>
    <definedName name="STATUS1">#REF!</definedName>
    <definedName name="Suprimento_de_Milho">#REF!</definedName>
    <definedName name="tab_leiloes">#REF!</definedName>
    <definedName name="Tab11a">#REF!</definedName>
    <definedName name="tabela1">#N/A</definedName>
    <definedName name="TO">#REF!</definedName>
    <definedName name="tre">#REF!</definedName>
    <definedName name="UF">#REF!</definedName>
    <definedName name="w">#REF!</definedName>
    <definedName name="x">#REF!</definedName>
    <definedName name="xx">#REF!</definedName>
    <definedName name="xxx">#REF!</definedName>
    <definedName name="XX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3" l="1"/>
  <c r="E3" i="12"/>
  <c r="C5" i="7" l="1"/>
  <c r="C5" i="24"/>
  <c r="E3" i="24"/>
  <c r="C5" i="23"/>
  <c r="F3" i="23"/>
  <c r="C5" i="22"/>
  <c r="E3" i="22"/>
  <c r="C5" i="21"/>
  <c r="E3" i="21" l="1"/>
  <c r="C5" i="20"/>
  <c r="E3" i="20"/>
  <c r="C5" i="16"/>
  <c r="E10" i="14"/>
  <c r="F10" i="14" s="1"/>
  <c r="E11" i="14"/>
  <c r="F11" i="14" s="1"/>
  <c r="E12" i="14"/>
  <c r="F12" i="14" s="1"/>
  <c r="E13" i="14"/>
  <c r="F13" i="14" s="1"/>
  <c r="E14" i="14"/>
  <c r="F14" i="14" s="1"/>
  <c r="E15" i="14"/>
  <c r="F15" i="14" s="1"/>
  <c r="E16" i="14"/>
  <c r="F16" i="14" s="1"/>
  <c r="E17" i="14"/>
  <c r="F17" i="14" s="1"/>
  <c r="E18" i="14"/>
  <c r="F18" i="14" s="1"/>
  <c r="E19" i="14"/>
  <c r="F19" i="14" s="1"/>
  <c r="E20" i="14"/>
  <c r="F20" i="14" s="1"/>
  <c r="E21" i="14"/>
  <c r="F21" i="14" s="1"/>
  <c r="E9" i="14"/>
  <c r="F9" i="14" s="1"/>
  <c r="I10" i="12" l="1"/>
  <c r="J10" i="12"/>
  <c r="I11" i="12"/>
  <c r="J11" i="12"/>
  <c r="I12" i="12"/>
  <c r="J12" i="12"/>
  <c r="I13" i="12"/>
  <c r="J13" i="12"/>
  <c r="I14" i="12"/>
  <c r="J14" i="12"/>
  <c r="I15" i="12"/>
  <c r="J15" i="12"/>
  <c r="I16" i="12"/>
  <c r="J16" i="12"/>
  <c r="I17" i="12"/>
  <c r="J17" i="12"/>
  <c r="I18" i="12"/>
  <c r="J18" i="12"/>
  <c r="I19" i="12"/>
  <c r="J19" i="12"/>
  <c r="I20" i="12"/>
  <c r="J20" i="12"/>
  <c r="I21" i="12"/>
  <c r="J21" i="12"/>
  <c r="J9" i="12"/>
  <c r="I9" i="12"/>
  <c r="C5" i="19"/>
  <c r="E3" i="19"/>
  <c r="C5" i="18"/>
  <c r="E3" i="18"/>
  <c r="E3" i="3" l="1"/>
  <c r="E3" i="16" l="1"/>
  <c r="E3" i="14"/>
  <c r="E3" i="7"/>
  <c r="E3" i="5"/>
  <c r="E3" i="1"/>
  <c r="B5" i="14" l="1"/>
  <c r="C5" i="13"/>
  <c r="C5" i="12"/>
  <c r="C5" i="5"/>
  <c r="C5" i="3"/>
  <c r="C5" i="1"/>
</calcChain>
</file>

<file path=xl/sharedStrings.xml><?xml version="1.0" encoding="utf-8"?>
<sst xmlns="http://schemas.openxmlformats.org/spreadsheetml/2006/main" count="265" uniqueCount="118">
  <si>
    <t>Rota</t>
  </si>
  <si>
    <t>Matéria-prima</t>
  </si>
  <si>
    <t>HEFA</t>
  </si>
  <si>
    <t>Óleo de soja</t>
  </si>
  <si>
    <t>FT</t>
  </si>
  <si>
    <t>ATJ</t>
  </si>
  <si>
    <t>Cana de açúcar</t>
  </si>
  <si>
    <t>Milho</t>
  </si>
  <si>
    <t>Ano</t>
  </si>
  <si>
    <t>Voos Domésticos</t>
  </si>
  <si>
    <t>Demanda QAV (mil m³)</t>
  </si>
  <si>
    <t>Emissões de GEE (MtCO2eq)</t>
  </si>
  <si>
    <t>Aplicação ProBioQAV</t>
  </si>
  <si>
    <t>Meta ProBioQAV</t>
  </si>
  <si>
    <t>Meta CORSIA</t>
  </si>
  <si>
    <t>Menor IC</t>
  </si>
  <si>
    <t>Maior IC</t>
  </si>
  <si>
    <t>Demanda ProBioQAV (mil m³)</t>
  </si>
  <si>
    <t>Demanda total  (mil m³)</t>
  </si>
  <si>
    <t>QAV</t>
  </si>
  <si>
    <t>SAF</t>
  </si>
  <si>
    <t>Participação na demanda (%)</t>
  </si>
  <si>
    <t>Participação na demanda (mil m³)</t>
  </si>
  <si>
    <t>Atendimento às metas (MtCO2eq)</t>
  </si>
  <si>
    <t>Aplicação CORSIA + ProBioQAV</t>
  </si>
  <si>
    <t>Curva base</t>
  </si>
  <si>
    <t>Curva CORSIA + ProBioQAV</t>
  </si>
  <si>
    <t>HEFA Soja</t>
  </si>
  <si>
    <t>ATJ E1G</t>
  </si>
  <si>
    <t>HEFA Macaúba</t>
  </si>
  <si>
    <t>ATJ Agave</t>
  </si>
  <si>
    <t>ATJ E2G</t>
  </si>
  <si>
    <t>ATJ milho</t>
  </si>
  <si>
    <t>Produção em 2037 (mil m³)</t>
  </si>
  <si>
    <t>Projetos anunciados (HEFA)</t>
  </si>
  <si>
    <t>Voltar p/ Índice</t>
  </si>
  <si>
    <t>Combustéis Sustentáveis de Aviação no Brasil e sinergia com o diesel verde</t>
  </si>
  <si>
    <t>Gráfico 1 - Capacidade instalada e planejada de SAF no mundo</t>
  </si>
  <si>
    <t>Continente</t>
  </si>
  <si>
    <t>América do Norte</t>
  </si>
  <si>
    <t>América do Sul</t>
  </si>
  <si>
    <t>América Central</t>
  </si>
  <si>
    <t>Europa</t>
  </si>
  <si>
    <t>Asia</t>
  </si>
  <si>
    <t>Oceania</t>
  </si>
  <si>
    <t>África</t>
  </si>
  <si>
    <t>Capacidade instalada (mil m³/ano)</t>
  </si>
  <si>
    <t>Gráfico 2 - Capacidade instalada e planejada de SAF por rota</t>
  </si>
  <si>
    <t>Coprocessamento</t>
  </si>
  <si>
    <t>FT-SPK</t>
  </si>
  <si>
    <t>PtL</t>
  </si>
  <si>
    <t>Outros</t>
  </si>
  <si>
    <t>Total</t>
  </si>
  <si>
    <t>Capacidade planejada (mil m³/ano)</t>
  </si>
  <si>
    <t>Gráfico 3 - Projeção de oferta de SAF em médio e longo prazo</t>
  </si>
  <si>
    <t>Cenário</t>
  </si>
  <si>
    <t>F1</t>
  </si>
  <si>
    <t>F2</t>
  </si>
  <si>
    <t>F3</t>
  </si>
  <si>
    <t>Oferta por cenário (milhões m³)</t>
  </si>
  <si>
    <t>Voos Domésticos CN</t>
  </si>
  <si>
    <t>Voos Internacionais CN</t>
  </si>
  <si>
    <t>Voos Internacionais CE</t>
  </si>
  <si>
    <t>Gráfico 5 - Curvas de emissões com aplicação das metas ProBioQAV e CORSIA</t>
  </si>
  <si>
    <t>Aplicação CORSIA CN</t>
  </si>
  <si>
    <t>Aplicação CORSIA CE</t>
  </si>
  <si>
    <t>Gráfico 6 - Intensidade de carbono com matérias-primas consolidadas em regiões selecionadas</t>
  </si>
  <si>
    <t>ILUC</t>
  </si>
  <si>
    <t>Core LCA</t>
  </si>
  <si>
    <t>ATJ-etanol</t>
  </si>
  <si>
    <t>Global</t>
  </si>
  <si>
    <t>Brasil</t>
  </si>
  <si>
    <t>Estados Unidos</t>
  </si>
  <si>
    <t>ATJ-isobutanol</t>
  </si>
  <si>
    <t>Malaysia &amp; Indonesia</t>
  </si>
  <si>
    <t>HEFA-copro</t>
  </si>
  <si>
    <t>SIP</t>
  </si>
  <si>
    <t>Região</t>
  </si>
  <si>
    <t>Core LCA + ILUC</t>
  </si>
  <si>
    <t>Intensidade de carbono (gCO2eq/MJ)</t>
  </si>
  <si>
    <t>Palma</t>
  </si>
  <si>
    <t>Gráfico 7 - Demanda de SAF no Brasil</t>
  </si>
  <si>
    <t>Demanda CORSIA CN (mil m³)</t>
  </si>
  <si>
    <t>Demanda CORSIA CE (mil m³)</t>
  </si>
  <si>
    <t>Gráfico 8 - Oferta projetada de SAF no Brasil</t>
  </si>
  <si>
    <t>Oferta projetada Caderno SAF 2024 (mil m³)</t>
  </si>
  <si>
    <t>Oferta projetada Caderno SAF 2025 (mil m³)</t>
  </si>
  <si>
    <t>Gráfico 9 - Projetos anunciados: participação na demanda e atendimento às metas</t>
  </si>
  <si>
    <t>ProBioQAV</t>
  </si>
  <si>
    <t>CORSIA CN</t>
  </si>
  <si>
    <t>CORSIA CE</t>
  </si>
  <si>
    <t>Atendimento com projetos anunciados</t>
  </si>
  <si>
    <t>Gráfico 10 - Produção de SAF por rota em 2037 para atendimento integral das metas de redução de emissões</t>
  </si>
  <si>
    <t>Projetos anunciados (ATJ)</t>
  </si>
  <si>
    <t>Projetos anunciados (Copro)</t>
  </si>
  <si>
    <t>HEFA Sebo</t>
  </si>
  <si>
    <t>HEFA UCO</t>
  </si>
  <si>
    <t>FT Florestal</t>
  </si>
  <si>
    <t>FT Resíduo Agrícola</t>
  </si>
  <si>
    <t>Gráfico 11 - Distribuição de produtos por rota e modo de operação</t>
  </si>
  <si>
    <t>Diesel Verde</t>
  </si>
  <si>
    <t>Leves</t>
  </si>
  <si>
    <t>HEFA Max</t>
  </si>
  <si>
    <t>FT Max</t>
  </si>
  <si>
    <t>Fração de produto (%)</t>
  </si>
  <si>
    <t>Gráfico 12 - Produção de biodiesel e diesel renovável e uso de óleo de soja na produção de biocombustíveis nos Estados Unidos</t>
  </si>
  <si>
    <t>% de óleo de soja para biocombustíveis</t>
  </si>
  <si>
    <t>Biodiesel 
(litros)</t>
  </si>
  <si>
    <t>Diesel Renovável 
(litros)</t>
  </si>
  <si>
    <t>Gráfico 13 - Demanda máxima de diesel verde</t>
  </si>
  <si>
    <t>Diesel verde (mil m³)</t>
  </si>
  <si>
    <t>Gráfico 14 - Redução de emissões com diesel verde</t>
  </si>
  <si>
    <t>Emissões apenas com diesel fóssil (MtCO2)</t>
  </si>
  <si>
    <t>Emissões com 3% de diesel verde (MtCO2)</t>
  </si>
  <si>
    <t>Gráfico 15 - Oferta de diesel verde a partir de projetos de SAF</t>
  </si>
  <si>
    <t>Oferta de diesel verde por projetos anunciados de SAF (mil m³)</t>
  </si>
  <si>
    <t>Oferta de diesel verde por projetos adicionais de SAF (mil m³)</t>
  </si>
  <si>
    <t>Gráfico 4 -  Projeção de demanda de QAV  e emissões de GEE no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</si>
</sst>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 ;\-#,##0\ "/>
    <numFmt numFmtId="165" formatCode="0.0"/>
    <numFmt numFmtId="166" formatCode="#,##0.0_ ;\-#,##0.0\ "/>
    <numFmt numFmtId="167" formatCode="#,##0.0"/>
    <numFmt numFmtId="168" formatCode="_-* #,##0.0_-;\-* #,##0.0_-;_-* &quot;-&quot;??_-;_-@_-"/>
    <numFmt numFmtId="169" formatCode="#,##0.00_ ;\-#,##0.0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8"/>
      <color theme="4" tint="-0.249977111117893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6" fontId="0" fillId="0" borderId="0" xfId="0" applyNumberFormat="1"/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5" fillId="0" borderId="7" xfId="0" applyFont="1" applyBorder="1" applyAlignment="1">
      <alignment vertical="top"/>
    </xf>
    <xf numFmtId="0" fontId="6" fillId="0" borderId="7" xfId="0" applyFont="1" applyBorder="1" applyAlignment="1">
      <alignment horizontal="center" vertical="top"/>
    </xf>
    <xf numFmtId="0" fontId="5" fillId="0" borderId="7" xfId="0" applyFont="1" applyBorder="1"/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9" fillId="0" borderId="0" xfId="3" applyFont="1" applyAlignment="1">
      <alignment horizontal="center"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3" xfId="0" applyBorder="1"/>
    <xf numFmtId="164" fontId="0" fillId="0" borderId="3" xfId="1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166" fontId="0" fillId="0" borderId="3" xfId="1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/>
    <xf numFmtId="0" fontId="2" fillId="0" borderId="0" xfId="0" applyFont="1" applyAlignment="1">
      <alignment vertical="center"/>
    </xf>
    <xf numFmtId="3" fontId="0" fillId="0" borderId="8" xfId="1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0" fillId="0" borderId="3" xfId="1" applyNumberFormat="1" applyFont="1" applyBorder="1" applyAlignment="1">
      <alignment horizontal="center"/>
    </xf>
    <xf numFmtId="3" fontId="0" fillId="0" borderId="0" xfId="1" applyNumberFormat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165" fontId="0" fillId="0" borderId="0" xfId="0" applyNumberFormat="1"/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1" fontId="0" fillId="0" borderId="0" xfId="0" applyNumberFormat="1"/>
    <xf numFmtId="3" fontId="0" fillId="0" borderId="2" xfId="0" applyNumberForma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9" fontId="0" fillId="0" borderId="0" xfId="2" applyFont="1"/>
    <xf numFmtId="167" fontId="0" fillId="0" borderId="5" xfId="0" applyNumberFormat="1" applyBorder="1" applyAlignment="1">
      <alignment horizontal="center"/>
    </xf>
    <xf numFmtId="167" fontId="0" fillId="0" borderId="0" xfId="0" applyNumberFormat="1"/>
    <xf numFmtId="166" fontId="0" fillId="0" borderId="0" xfId="1" applyNumberFormat="1" applyFont="1"/>
    <xf numFmtId="9" fontId="0" fillId="0" borderId="3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0" fillId="0" borderId="0" xfId="1" applyNumberFormat="1" applyFont="1"/>
    <xf numFmtId="169" fontId="0" fillId="0" borderId="0" xfId="1" applyNumberFormat="1" applyFont="1" applyBorder="1" applyAlignment="1">
      <alignment horizontal="center" vertical="center"/>
    </xf>
    <xf numFmtId="9" fontId="0" fillId="0" borderId="0" xfId="2" applyFont="1" applyAlignment="1">
      <alignment horizontal="center"/>
    </xf>
    <xf numFmtId="9" fontId="0" fillId="0" borderId="3" xfId="2" applyFont="1" applyBorder="1"/>
    <xf numFmtId="9" fontId="1" fillId="0" borderId="3" xfId="2" applyFont="1" applyBorder="1" applyAlignment="1">
      <alignment horizontal="center" vertical="center" wrapText="1"/>
    </xf>
    <xf numFmtId="9" fontId="1" fillId="0" borderId="0" xfId="2" applyFont="1" applyAlignment="1">
      <alignment horizontal="center" vertical="center" wrapText="1"/>
    </xf>
    <xf numFmtId="3" fontId="1" fillId="0" borderId="3" xfId="2" applyNumberFormat="1" applyFont="1" applyBorder="1" applyAlignment="1">
      <alignment horizontal="center" vertical="center" wrapText="1"/>
    </xf>
    <xf numFmtId="3" fontId="1" fillId="0" borderId="0" xfId="2" applyNumberFormat="1" applyFont="1" applyAlignment="1">
      <alignment horizontal="center" vertical="center" wrapText="1"/>
    </xf>
    <xf numFmtId="3" fontId="0" fillId="0" borderId="3" xfId="2" applyNumberFormat="1" applyFont="1" applyBorder="1" applyAlignment="1">
      <alignment horizontal="center" vertical="center"/>
    </xf>
    <xf numFmtId="3" fontId="0" fillId="0" borderId="0" xfId="2" applyNumberFormat="1" applyFont="1" applyAlignment="1">
      <alignment horizontal="center"/>
    </xf>
    <xf numFmtId="3" fontId="0" fillId="0" borderId="3" xfId="2" applyNumberFormat="1" applyFont="1" applyBorder="1" applyAlignment="1">
      <alignment horizontal="center"/>
    </xf>
    <xf numFmtId="3" fontId="1" fillId="0" borderId="0" xfId="2" applyNumberFormat="1" applyFont="1" applyBorder="1" applyAlignment="1">
      <alignment horizontal="center" vertical="center" wrapText="1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6'!A1"/><Relationship Id="rId13" Type="http://schemas.openxmlformats.org/officeDocument/2006/relationships/hyperlink" Target="#'G11'!A1"/><Relationship Id="rId18" Type="http://schemas.openxmlformats.org/officeDocument/2006/relationships/hyperlink" Target="#'G15'!A1"/><Relationship Id="rId3" Type="http://schemas.openxmlformats.org/officeDocument/2006/relationships/image" Target="../media/image2.png"/><Relationship Id="rId7" Type="http://schemas.openxmlformats.org/officeDocument/2006/relationships/hyperlink" Target="#'G5'!A1"/><Relationship Id="rId12" Type="http://schemas.openxmlformats.org/officeDocument/2006/relationships/hyperlink" Target="#'G10'!A1"/><Relationship Id="rId17" Type="http://schemas.openxmlformats.org/officeDocument/2006/relationships/hyperlink" Target="#'G14'!A1"/><Relationship Id="rId2" Type="http://schemas.openxmlformats.org/officeDocument/2006/relationships/image" Target="../media/image1.png"/><Relationship Id="rId16" Type="http://schemas.openxmlformats.org/officeDocument/2006/relationships/hyperlink" Target="#'G13'!A1"/><Relationship Id="rId1" Type="http://schemas.openxmlformats.org/officeDocument/2006/relationships/hyperlink" Target="#'G1'!A1"/><Relationship Id="rId6" Type="http://schemas.openxmlformats.org/officeDocument/2006/relationships/hyperlink" Target="#'G4'!A1"/><Relationship Id="rId11" Type="http://schemas.openxmlformats.org/officeDocument/2006/relationships/hyperlink" Target="#'G9'!A1"/><Relationship Id="rId5" Type="http://schemas.openxmlformats.org/officeDocument/2006/relationships/hyperlink" Target="#'G3'!A1"/><Relationship Id="rId15" Type="http://schemas.openxmlformats.org/officeDocument/2006/relationships/hyperlink" Target="#'G12'!A1"/><Relationship Id="rId10" Type="http://schemas.openxmlformats.org/officeDocument/2006/relationships/hyperlink" Target="#'G8'!A1"/><Relationship Id="rId19" Type="http://schemas.openxmlformats.org/officeDocument/2006/relationships/image" Target="../media/image4.png"/><Relationship Id="rId4" Type="http://schemas.openxmlformats.org/officeDocument/2006/relationships/hyperlink" Target="#'G2'!A1"/><Relationship Id="rId9" Type="http://schemas.openxmlformats.org/officeDocument/2006/relationships/hyperlink" Target="#'G7'!A1"/><Relationship Id="rId1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587375</xdr:colOff>
      <xdr:row>7</xdr:row>
      <xdr:rowOff>38100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3201C-2916-474D-AB6B-CFE03B58F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847725"/>
          <a:ext cx="587375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63957</xdr:colOff>
      <xdr:row>35</xdr:row>
      <xdr:rowOff>144238</xdr:rowOff>
    </xdr:from>
    <xdr:to>
      <xdr:col>11</xdr:col>
      <xdr:colOff>570842</xdr:colOff>
      <xdr:row>43</xdr:row>
      <xdr:rowOff>101580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0FC6F99-FB8D-452F-942D-DE28BA66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2243" y="6762752"/>
          <a:ext cx="1813170" cy="143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587375</xdr:colOff>
      <xdr:row>11</xdr:row>
      <xdr:rowOff>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A71727-BC50-40BE-A5EA-D4C1A91A3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154876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587375</xdr:colOff>
      <xdr:row>15</xdr:row>
      <xdr:rowOff>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E2BD71-65C1-418F-8D87-D48063CB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228028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587375</xdr:colOff>
      <xdr:row>19</xdr:row>
      <xdr:rowOff>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D99EC8-BCDE-422C-A1F8-76919D1B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301180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587375</xdr:colOff>
      <xdr:row>23</xdr:row>
      <xdr:rowOff>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8A94B11-775B-4249-BCD5-630FCA6EA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374332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587375</xdr:colOff>
      <xdr:row>27</xdr:row>
      <xdr:rowOff>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BF3C96D-1886-4A27-9B2D-E0C359F8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47484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123825</xdr:rowOff>
    </xdr:from>
    <xdr:to>
      <xdr:col>14</xdr:col>
      <xdr:colOff>587375</xdr:colOff>
      <xdr:row>31</xdr:row>
      <xdr:rowOff>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A77CBA6-1398-47E0-8C47-30F0A798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520636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123825</xdr:rowOff>
    </xdr:from>
    <xdr:to>
      <xdr:col>14</xdr:col>
      <xdr:colOff>587375</xdr:colOff>
      <xdr:row>35</xdr:row>
      <xdr:rowOff>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2E653D9-FF4B-44B6-9563-BE55A265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593788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123825</xdr:rowOff>
    </xdr:from>
    <xdr:to>
      <xdr:col>14</xdr:col>
      <xdr:colOff>587375</xdr:colOff>
      <xdr:row>39</xdr:row>
      <xdr:rowOff>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136F318-CBCB-4363-B67F-BAC9524DD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666940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123825</xdr:rowOff>
    </xdr:from>
    <xdr:to>
      <xdr:col>14</xdr:col>
      <xdr:colOff>587375</xdr:colOff>
      <xdr:row>43</xdr:row>
      <xdr:rowOff>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6AA669D-04DC-4A98-8567-6D98A025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740092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123825</xdr:rowOff>
    </xdr:from>
    <xdr:to>
      <xdr:col>14</xdr:col>
      <xdr:colOff>587375</xdr:colOff>
      <xdr:row>47</xdr:row>
      <xdr:rowOff>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1705F8D-8DAC-4D5B-8D1F-CC5015A5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8132445"/>
          <a:ext cx="587375" cy="607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43544</xdr:colOff>
      <xdr:row>3</xdr:row>
      <xdr:rowOff>32657</xdr:rowOff>
    </xdr:from>
    <xdr:to>
      <xdr:col>12</xdr:col>
      <xdr:colOff>195944</xdr:colOff>
      <xdr:row>26</xdr:row>
      <xdr:rowOff>149693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4BA6B12-3DCD-AAAD-CBC4-21DA00F2E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3544" y="762000"/>
          <a:ext cx="7990114" cy="4340693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47</xdr:row>
      <xdr:rowOff>123825</xdr:rowOff>
    </xdr:from>
    <xdr:ext cx="587375" cy="616404"/>
    <xdr:pic>
      <xdr:nvPicPr>
        <xdr:cNvPr id="15" name="Imagem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CCE6D88-6A00-493C-A303-B29453AD3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0343" y="8222796"/>
          <a:ext cx="587375" cy="616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51</xdr:row>
      <xdr:rowOff>123825</xdr:rowOff>
    </xdr:from>
    <xdr:ext cx="587375" cy="616404"/>
    <xdr:pic>
      <xdr:nvPicPr>
        <xdr:cNvPr id="16" name="Imagem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9567A42-277B-4D02-A5B4-1B225B08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0343" y="8963025"/>
          <a:ext cx="587375" cy="616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55</xdr:row>
      <xdr:rowOff>123825</xdr:rowOff>
    </xdr:from>
    <xdr:ext cx="587375" cy="616404"/>
    <xdr:pic>
      <xdr:nvPicPr>
        <xdr:cNvPr id="17" name="Imagem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E217509-22DA-410D-A1F6-934F2525E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0343" y="9703254"/>
          <a:ext cx="587375" cy="616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59</xdr:row>
      <xdr:rowOff>123825</xdr:rowOff>
    </xdr:from>
    <xdr:ext cx="587375" cy="616404"/>
    <xdr:pic>
      <xdr:nvPicPr>
        <xdr:cNvPr id="18" name="Imagem 1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67263CB-20AE-4152-A56C-0E7956E93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0343" y="10443482"/>
          <a:ext cx="587375" cy="616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10886</xdr:colOff>
      <xdr:row>0</xdr:row>
      <xdr:rowOff>250371</xdr:rowOff>
    </xdr:from>
    <xdr:to>
      <xdr:col>14</xdr:col>
      <xdr:colOff>405140</xdr:colOff>
      <xdr:row>2</xdr:row>
      <xdr:rowOff>225171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82722812-6A74-421A-8423-9BFBCF315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088086" y="250371"/>
          <a:ext cx="1047397" cy="43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188262</xdr:colOff>
      <xdr:row>18</xdr:row>
      <xdr:rowOff>62753</xdr:rowOff>
    </xdr:from>
    <xdr:to>
      <xdr:col>13</xdr:col>
      <xdr:colOff>326057</xdr:colOff>
      <xdr:row>23</xdr:row>
      <xdr:rowOff>12103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92D6A2-F8AA-B4D1-63AD-3357C91D8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11770662" y="4061012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197224</xdr:colOff>
      <xdr:row>0</xdr:row>
      <xdr:rowOff>125506</xdr:rowOff>
    </xdr:from>
    <xdr:to>
      <xdr:col>2</xdr:col>
      <xdr:colOff>1111623</xdr:colOff>
      <xdr:row>2</xdr:row>
      <xdr:rowOff>242675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F159957-937A-49E4-BAA3-682922CB2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25506"/>
          <a:ext cx="914399" cy="3771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1640540</xdr:colOff>
      <xdr:row>15</xdr:row>
      <xdr:rowOff>8966</xdr:rowOff>
    </xdr:from>
    <xdr:to>
      <xdr:col>5</xdr:col>
      <xdr:colOff>3324</xdr:colOff>
      <xdr:row>19</xdr:row>
      <xdr:rowOff>137610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678855-777D-4FAB-9D4F-7D00602D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541058" y="2734237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89647</xdr:colOff>
      <xdr:row>0</xdr:row>
      <xdr:rowOff>107577</xdr:rowOff>
    </xdr:from>
    <xdr:to>
      <xdr:col>2</xdr:col>
      <xdr:colOff>1004046</xdr:colOff>
      <xdr:row>2</xdr:row>
      <xdr:rowOff>224746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5F3F5AE-76EA-481A-BD79-82D02685A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0165" y="107577"/>
          <a:ext cx="914399" cy="3771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295835</xdr:colOff>
      <xdr:row>13</xdr:row>
      <xdr:rowOff>44824</xdr:rowOff>
    </xdr:from>
    <xdr:to>
      <xdr:col>6</xdr:col>
      <xdr:colOff>254336</xdr:colOff>
      <xdr:row>17</xdr:row>
      <xdr:rowOff>173468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96CBAA-014C-F186-288E-D07DABE2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90564" y="2617695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170329</xdr:colOff>
      <xdr:row>0</xdr:row>
      <xdr:rowOff>62752</xdr:rowOff>
    </xdr:from>
    <xdr:to>
      <xdr:col>3</xdr:col>
      <xdr:colOff>197222</xdr:colOff>
      <xdr:row>2</xdr:row>
      <xdr:rowOff>179921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FF15ED-73AA-4E91-A5CE-4B312D5F0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0847" y="62752"/>
          <a:ext cx="914399" cy="3771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295835</xdr:colOff>
      <xdr:row>12</xdr:row>
      <xdr:rowOff>44824</xdr:rowOff>
    </xdr:from>
    <xdr:to>
      <xdr:col>6</xdr:col>
      <xdr:colOff>254336</xdr:colOff>
      <xdr:row>16</xdr:row>
      <xdr:rowOff>173468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BBAE6D-33A6-420B-AE06-08E338C0D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52595" y="2460364"/>
          <a:ext cx="1352961" cy="860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98611</xdr:colOff>
      <xdr:row>0</xdr:row>
      <xdr:rowOff>107576</xdr:rowOff>
    </xdr:from>
    <xdr:to>
      <xdr:col>2</xdr:col>
      <xdr:colOff>1013010</xdr:colOff>
      <xdr:row>2</xdr:row>
      <xdr:rowOff>224745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FB69B00-E755-4443-A3EE-5A3500FC9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258" y="107576"/>
          <a:ext cx="914399" cy="3771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295835</xdr:colOff>
      <xdr:row>12</xdr:row>
      <xdr:rowOff>44824</xdr:rowOff>
    </xdr:from>
    <xdr:to>
      <xdr:col>4</xdr:col>
      <xdr:colOff>397771</xdr:colOff>
      <xdr:row>16</xdr:row>
      <xdr:rowOff>173467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F4DDD-F22D-4F4E-B5E4-DC03ABD71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1175" y="2643244"/>
          <a:ext cx="1352961" cy="860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107577</xdr:colOff>
      <xdr:row>0</xdr:row>
      <xdr:rowOff>116541</xdr:rowOff>
    </xdr:from>
    <xdr:to>
      <xdr:col>2</xdr:col>
      <xdr:colOff>1021976</xdr:colOff>
      <xdr:row>2</xdr:row>
      <xdr:rowOff>233710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F175A6D-060C-45F5-84D5-B98E2CFF5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9224" y="116541"/>
          <a:ext cx="914399" cy="3771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295835</xdr:colOff>
      <xdr:row>12</xdr:row>
      <xdr:rowOff>44824</xdr:rowOff>
    </xdr:from>
    <xdr:to>
      <xdr:col>5</xdr:col>
      <xdr:colOff>1061160</xdr:colOff>
      <xdr:row>16</xdr:row>
      <xdr:rowOff>173467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277902-33AA-4C41-8E2D-6B728620F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558975" y="2460364"/>
          <a:ext cx="1359236" cy="860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143435</xdr:colOff>
      <xdr:row>0</xdr:row>
      <xdr:rowOff>125506</xdr:rowOff>
    </xdr:from>
    <xdr:to>
      <xdr:col>2</xdr:col>
      <xdr:colOff>1057834</xdr:colOff>
      <xdr:row>2</xdr:row>
      <xdr:rowOff>242675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60D269E-BA34-4BC6-97ED-DD2552EDE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082" y="125506"/>
          <a:ext cx="914399" cy="37714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295835</xdr:colOff>
      <xdr:row>12</xdr:row>
      <xdr:rowOff>44824</xdr:rowOff>
    </xdr:from>
    <xdr:to>
      <xdr:col>5</xdr:col>
      <xdr:colOff>1016336</xdr:colOff>
      <xdr:row>16</xdr:row>
      <xdr:rowOff>173467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B78A7-F89F-4CA3-9E50-F14E5AAA1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968675" y="2460364"/>
          <a:ext cx="1359236" cy="860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134470</xdr:colOff>
      <xdr:row>0</xdr:row>
      <xdr:rowOff>107576</xdr:rowOff>
    </xdr:from>
    <xdr:to>
      <xdr:col>2</xdr:col>
      <xdr:colOff>1048869</xdr:colOff>
      <xdr:row>2</xdr:row>
      <xdr:rowOff>224745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90C5757-10F7-40CE-B6EB-92FAD61D0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6117" y="107576"/>
          <a:ext cx="914399" cy="377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546848</xdr:colOff>
      <xdr:row>17</xdr:row>
      <xdr:rowOff>116540</xdr:rowOff>
    </xdr:from>
    <xdr:to>
      <xdr:col>8</xdr:col>
      <xdr:colOff>75043</xdr:colOff>
      <xdr:row>22</xdr:row>
      <xdr:rowOff>65890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F8C6F3-6A7E-4C09-9C86-D117DE3D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881719" y="3200399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71718</xdr:colOff>
      <xdr:row>0</xdr:row>
      <xdr:rowOff>143435</xdr:rowOff>
    </xdr:from>
    <xdr:to>
      <xdr:col>2</xdr:col>
      <xdr:colOff>986117</xdr:colOff>
      <xdr:row>2</xdr:row>
      <xdr:rowOff>260604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8C1E73E-79A8-48B4-A04C-B229AC5ED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5742" y="143435"/>
          <a:ext cx="914399" cy="377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44823</xdr:rowOff>
    </xdr:from>
    <xdr:to>
      <xdr:col>6</xdr:col>
      <xdr:colOff>137795</xdr:colOff>
      <xdr:row>27</xdr:row>
      <xdr:rowOff>173467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268A4-27B3-49C2-8B42-00BAF90FE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158752" y="4204447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233083</xdr:colOff>
      <xdr:row>0</xdr:row>
      <xdr:rowOff>107576</xdr:rowOff>
    </xdr:from>
    <xdr:to>
      <xdr:col>2</xdr:col>
      <xdr:colOff>1147482</xdr:colOff>
      <xdr:row>2</xdr:row>
      <xdr:rowOff>224745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E796A33-C1B2-4342-B7BE-C3E191534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0895" y="107576"/>
          <a:ext cx="914399" cy="3771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0</xdr:rowOff>
    </xdr:from>
    <xdr:to>
      <xdr:col>5</xdr:col>
      <xdr:colOff>12289</xdr:colOff>
      <xdr:row>15</xdr:row>
      <xdr:rowOff>128643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80568-B670-4CE7-9BC3-B8365AF50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740589" y="3720353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116541</xdr:colOff>
      <xdr:row>0</xdr:row>
      <xdr:rowOff>116541</xdr:rowOff>
    </xdr:from>
    <xdr:to>
      <xdr:col>2</xdr:col>
      <xdr:colOff>1030940</xdr:colOff>
      <xdr:row>2</xdr:row>
      <xdr:rowOff>233710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620870-3D71-4D48-9385-E883E9A8E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5435" y="116541"/>
          <a:ext cx="914399" cy="3771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23</xdr:row>
      <xdr:rowOff>116542</xdr:rowOff>
    </xdr:from>
    <xdr:to>
      <xdr:col>11</xdr:col>
      <xdr:colOff>137794</xdr:colOff>
      <xdr:row>28</xdr:row>
      <xdr:rowOff>65891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D3DE33-F4AB-4E60-83A5-ED935EBC3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713693" y="4464424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0</xdr:row>
      <xdr:rowOff>143434</xdr:rowOff>
    </xdr:from>
    <xdr:to>
      <xdr:col>2</xdr:col>
      <xdr:colOff>1066799</xdr:colOff>
      <xdr:row>2</xdr:row>
      <xdr:rowOff>260603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0D7E60-FDF7-4C6B-A358-BD6AA8A3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1294" y="143434"/>
          <a:ext cx="914399" cy="3771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71717</xdr:colOff>
      <xdr:row>17</xdr:row>
      <xdr:rowOff>8965</xdr:rowOff>
    </xdr:from>
    <xdr:to>
      <xdr:col>12</xdr:col>
      <xdr:colOff>209512</xdr:colOff>
      <xdr:row>21</xdr:row>
      <xdr:rowOff>137609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E6F60-C3AB-42A5-90EC-EBD16142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110817" y="3689425"/>
          <a:ext cx="1356995" cy="860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116541</xdr:colOff>
      <xdr:row>0</xdr:row>
      <xdr:rowOff>125505</xdr:rowOff>
    </xdr:from>
    <xdr:to>
      <xdr:col>2</xdr:col>
      <xdr:colOff>1030940</xdr:colOff>
      <xdr:row>2</xdr:row>
      <xdr:rowOff>242674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8E10C27-D531-4D0C-8041-9100F6BBF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5435" y="125505"/>
          <a:ext cx="914399" cy="3771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21</xdr:row>
      <xdr:rowOff>0</xdr:rowOff>
    </xdr:from>
    <xdr:to>
      <xdr:col>9</xdr:col>
      <xdr:colOff>137795</xdr:colOff>
      <xdr:row>25</xdr:row>
      <xdr:rowOff>128643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2AFA61-E21E-4AE3-9F17-693D5FB7D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420100" y="4069080"/>
          <a:ext cx="1356995" cy="860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116541</xdr:colOff>
      <xdr:row>0</xdr:row>
      <xdr:rowOff>125505</xdr:rowOff>
    </xdr:from>
    <xdr:to>
      <xdr:col>2</xdr:col>
      <xdr:colOff>1030940</xdr:colOff>
      <xdr:row>2</xdr:row>
      <xdr:rowOff>242674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5C3C966-7AE0-4963-9DDB-E34436552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4306" y="125505"/>
          <a:ext cx="914399" cy="3771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304800</xdr:colOff>
      <xdr:row>16</xdr:row>
      <xdr:rowOff>89647</xdr:rowOff>
    </xdr:from>
    <xdr:to>
      <xdr:col>12</xdr:col>
      <xdr:colOff>442595</xdr:colOff>
      <xdr:row>21</xdr:row>
      <xdr:rowOff>38996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9645E7-3840-491E-84D4-338C3ED8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741459" y="3182471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98612</xdr:colOff>
      <xdr:row>0</xdr:row>
      <xdr:rowOff>98611</xdr:rowOff>
    </xdr:from>
    <xdr:to>
      <xdr:col>2</xdr:col>
      <xdr:colOff>1013011</xdr:colOff>
      <xdr:row>2</xdr:row>
      <xdr:rowOff>215780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987CE6D-76D6-4ECB-88C5-13E774E8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506" y="98611"/>
          <a:ext cx="914399" cy="377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</xdr:row>
      <xdr:rowOff>0</xdr:rowOff>
    </xdr:from>
    <xdr:to>
      <xdr:col>5</xdr:col>
      <xdr:colOff>415701</xdr:colOff>
      <xdr:row>13</xdr:row>
      <xdr:rowOff>128644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C85266-C5F9-4C5B-A294-590C4BCCC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212541" y="1873624"/>
          <a:ext cx="135699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125506</xdr:colOff>
      <xdr:row>0</xdr:row>
      <xdr:rowOff>80682</xdr:rowOff>
    </xdr:from>
    <xdr:to>
      <xdr:col>2</xdr:col>
      <xdr:colOff>1039905</xdr:colOff>
      <xdr:row>2</xdr:row>
      <xdr:rowOff>197851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535EE2E-45D3-4808-B586-003E35EC0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6071" y="80682"/>
          <a:ext cx="914399" cy="377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3734-A23A-4A47-A113-222182A27D64}">
  <dimension ref="Q1:BF69"/>
  <sheetViews>
    <sheetView showGridLines="0" tabSelected="1" zoomScale="70" zoomScaleNormal="70" workbookViewId="0">
      <pane xSplit="13" topLeftCell="N1" activePane="topRight" state="frozen"/>
      <selection activeCell="C5" sqref="C5"/>
      <selection pane="topRight" activeCell="F32" sqref="F32"/>
    </sheetView>
  </sheetViews>
  <sheetFormatPr defaultColWidth="9.44140625" defaultRowHeight="14.4" x14ac:dyDescent="0.3"/>
  <cols>
    <col min="1" max="12" width="9.44140625" style="19"/>
    <col min="13" max="13" width="3.5546875" style="19" customWidth="1"/>
    <col min="14" max="15" width="9.44140625" style="19" customWidth="1"/>
    <col min="16" max="16" width="3.44140625" style="19" customWidth="1"/>
    <col min="17" max="26" width="9.44140625" style="19"/>
    <col min="27" max="27" width="9.44140625" style="19" customWidth="1"/>
    <col min="28" max="28" width="9.44140625" style="19"/>
    <col min="29" max="29" width="3.44140625" style="19" customWidth="1"/>
    <col min="30" max="41" width="9.44140625" style="19"/>
    <col min="42" max="42" width="3.44140625" style="19" customWidth="1"/>
    <col min="46" max="54" width="9.44140625" style="19"/>
    <col min="55" max="55" width="3.44140625" style="19" customWidth="1"/>
    <col min="56" max="16384" width="9.44140625" style="19"/>
  </cols>
  <sheetData>
    <row r="1" spans="17:58" ht="21.75" customHeight="1" x14ac:dyDescent="0.3"/>
    <row r="3" spans="17:58" s="20" customFormat="1" ht="21" customHeight="1" x14ac:dyDescent="0.45">
      <c r="Q3" s="28" t="s">
        <v>36</v>
      </c>
      <c r="AG3" s="21"/>
      <c r="AH3" s="21"/>
      <c r="AQ3" s="22"/>
      <c r="AR3" s="22"/>
      <c r="AS3" s="22"/>
    </row>
    <row r="4" spans="17:58" ht="12" customHeight="1" x14ac:dyDescent="0.3">
      <c r="AF4" s="23"/>
    </row>
    <row r="5" spans="17:58" x14ac:dyDescent="0.3">
      <c r="AQ5" s="19"/>
      <c r="AR5" s="19"/>
      <c r="AS5" s="19"/>
    </row>
    <row r="6" spans="17:58" x14ac:dyDescent="0.3">
      <c r="Q6" s="24" t="s">
        <v>37</v>
      </c>
      <c r="AD6" s="24"/>
      <c r="AQ6" s="24"/>
      <c r="AR6" s="24"/>
      <c r="AS6" s="24"/>
      <c r="BD6" s="24"/>
      <c r="BF6" s="24"/>
    </row>
    <row r="7" spans="17:58" x14ac:dyDescent="0.3">
      <c r="AQ7" s="19"/>
      <c r="AR7" s="19"/>
      <c r="AS7" s="19"/>
    </row>
    <row r="8" spans="17:58" x14ac:dyDescent="0.3">
      <c r="AQ8" s="19"/>
      <c r="AR8" s="19"/>
      <c r="AS8" s="19"/>
    </row>
    <row r="9" spans="17:58" x14ac:dyDescent="0.3">
      <c r="AQ9" s="19"/>
      <c r="AR9" s="19"/>
      <c r="AS9" s="19"/>
    </row>
    <row r="10" spans="17:58" x14ac:dyDescent="0.3">
      <c r="Q10" s="24" t="s">
        <v>47</v>
      </c>
      <c r="AC10" s="24"/>
      <c r="AD10" s="24"/>
      <c r="AQ10" s="24"/>
      <c r="AR10" s="24"/>
      <c r="AS10" s="24"/>
      <c r="BD10" s="24"/>
      <c r="BF10" s="24"/>
    </row>
    <row r="11" spans="17:58" x14ac:dyDescent="0.3">
      <c r="AQ11" s="19"/>
      <c r="AR11" s="19"/>
      <c r="AS11" s="19"/>
    </row>
    <row r="14" spans="17:58" x14ac:dyDescent="0.3">
      <c r="Q14" s="24" t="s">
        <v>54</v>
      </c>
      <c r="R14" s="24"/>
      <c r="S14" s="24"/>
      <c r="T14" s="24"/>
      <c r="AC14" s="24"/>
      <c r="AD14" s="25"/>
      <c r="AQ14" s="24"/>
      <c r="AR14" s="24"/>
      <c r="AS14" s="24"/>
      <c r="BD14" s="24"/>
      <c r="BF14" s="24"/>
    </row>
    <row r="15" spans="17:58" x14ac:dyDescent="0.3">
      <c r="AQ15" s="19"/>
      <c r="AR15" s="19"/>
      <c r="AS15" s="19"/>
    </row>
    <row r="16" spans="17:58" x14ac:dyDescent="0.3">
      <c r="AQ16" s="19"/>
      <c r="AR16" s="19"/>
      <c r="AS16" s="19"/>
    </row>
    <row r="17" spans="17:58" x14ac:dyDescent="0.3">
      <c r="AQ17" s="19"/>
      <c r="AR17" s="19"/>
      <c r="AS17" s="19"/>
    </row>
    <row r="18" spans="17:58" x14ac:dyDescent="0.3">
      <c r="Q18" s="24" t="s">
        <v>117</v>
      </c>
      <c r="R18" s="24"/>
      <c r="S18" s="24"/>
      <c r="AC18" s="24"/>
      <c r="AD18" s="24"/>
      <c r="AQ18" s="24"/>
      <c r="AR18" s="24"/>
      <c r="AS18" s="24"/>
      <c r="BD18" s="24"/>
      <c r="BF18" s="24"/>
    </row>
    <row r="19" spans="17:58" x14ac:dyDescent="0.3">
      <c r="AQ19" s="19"/>
      <c r="AR19" s="19"/>
      <c r="AS19" s="19"/>
    </row>
    <row r="20" spans="17:58" x14ac:dyDescent="0.3">
      <c r="AQ20" s="19"/>
      <c r="AR20" s="19"/>
      <c r="AS20" s="19"/>
    </row>
    <row r="21" spans="17:58" x14ac:dyDescent="0.3">
      <c r="AQ21" s="19"/>
      <c r="AR21" s="19"/>
      <c r="AS21" s="19"/>
    </row>
    <row r="22" spans="17:58" x14ac:dyDescent="0.3">
      <c r="Q22" s="24" t="s">
        <v>63</v>
      </c>
      <c r="R22" s="24"/>
      <c r="S22" s="24"/>
      <c r="AD22" s="24"/>
      <c r="AQ22" s="24"/>
      <c r="AR22" s="24"/>
      <c r="AS22" s="24"/>
      <c r="BD22" s="24"/>
      <c r="BF22" s="24"/>
    </row>
    <row r="23" spans="17:58" x14ac:dyDescent="0.3">
      <c r="AB23"/>
      <c r="AQ23" s="19"/>
      <c r="AR23" s="19"/>
      <c r="AS23" s="19"/>
    </row>
    <row r="24" spans="17:58" x14ac:dyDescent="0.3">
      <c r="AE24" s="24"/>
      <c r="AQ24" s="19"/>
      <c r="AR24" s="19"/>
      <c r="AS24" s="19"/>
    </row>
    <row r="25" spans="17:58" x14ac:dyDescent="0.3">
      <c r="AB25" s="26"/>
      <c r="AQ25" s="19"/>
      <c r="AR25" s="19"/>
      <c r="AS25" s="19"/>
    </row>
    <row r="26" spans="17:58" x14ac:dyDescent="0.3">
      <c r="Q26" s="24" t="s">
        <v>66</v>
      </c>
      <c r="AD26" s="24"/>
      <c r="AG26" s="24"/>
      <c r="AH26" s="24"/>
      <c r="AQ26" s="24"/>
      <c r="AR26" s="24"/>
      <c r="AS26" s="24"/>
      <c r="BD26" s="24"/>
      <c r="BF26" s="24"/>
    </row>
    <row r="27" spans="17:58" x14ac:dyDescent="0.3">
      <c r="AQ27" s="19"/>
      <c r="AR27" s="19"/>
      <c r="AS27" s="19"/>
    </row>
    <row r="28" spans="17:58" x14ac:dyDescent="0.3">
      <c r="AF28" s="24"/>
      <c r="AQ28" s="19"/>
      <c r="AR28" s="19"/>
      <c r="AS28" s="19"/>
    </row>
    <row r="29" spans="17:58" x14ac:dyDescent="0.3">
      <c r="AQ29" s="19"/>
      <c r="AR29" s="19"/>
      <c r="AS29" s="19"/>
    </row>
    <row r="30" spans="17:58" x14ac:dyDescent="0.3">
      <c r="Q30" s="24" t="s">
        <v>81</v>
      </c>
      <c r="AD30" s="24"/>
      <c r="AQ30" s="24"/>
      <c r="AR30" s="24"/>
      <c r="AS30" s="24"/>
      <c r="BD30" s="24"/>
      <c r="BF30" s="27"/>
    </row>
    <row r="31" spans="17:58" x14ac:dyDescent="0.3">
      <c r="AQ31" s="19"/>
      <c r="AR31" s="19"/>
      <c r="AS31" s="19"/>
    </row>
    <row r="32" spans="17:58" x14ac:dyDescent="0.3">
      <c r="AQ32" s="19"/>
      <c r="AR32" s="19"/>
      <c r="AS32" s="19"/>
    </row>
    <row r="33" spans="17:58" x14ac:dyDescent="0.3">
      <c r="AQ33" s="19"/>
      <c r="AR33" s="19"/>
      <c r="AS33" s="19"/>
    </row>
    <row r="34" spans="17:58" x14ac:dyDescent="0.3">
      <c r="Q34" s="24" t="s">
        <v>84</v>
      </c>
      <c r="AD34" s="24"/>
      <c r="AQ34" s="24"/>
      <c r="AR34" s="24"/>
      <c r="AS34" s="24"/>
      <c r="BD34" s="24"/>
      <c r="BF34" s="27"/>
    </row>
    <row r="35" spans="17:58" x14ac:dyDescent="0.3">
      <c r="AQ35" s="19"/>
      <c r="AR35" s="19"/>
      <c r="AS35" s="19"/>
    </row>
    <row r="36" spans="17:58" x14ac:dyDescent="0.3">
      <c r="AQ36" s="19"/>
      <c r="AR36" s="19"/>
      <c r="AS36" s="19"/>
    </row>
    <row r="37" spans="17:58" x14ac:dyDescent="0.3">
      <c r="AQ37" s="19"/>
      <c r="AR37" s="19"/>
      <c r="AS37" s="19"/>
    </row>
    <row r="38" spans="17:58" x14ac:dyDescent="0.3">
      <c r="Q38" s="24" t="s">
        <v>87</v>
      </c>
      <c r="AD38" s="24"/>
      <c r="AQ38" s="24"/>
      <c r="AR38" s="24"/>
      <c r="AS38" s="24"/>
      <c r="BD38" s="24"/>
      <c r="BF38" s="27"/>
    </row>
    <row r="39" spans="17:58" x14ac:dyDescent="0.3">
      <c r="AQ39" s="19"/>
      <c r="AR39" s="19"/>
      <c r="AS39" s="19"/>
    </row>
    <row r="40" spans="17:58" x14ac:dyDescent="0.3">
      <c r="AQ40" s="19"/>
      <c r="AR40" s="19"/>
      <c r="AS40" s="19"/>
    </row>
    <row r="41" spans="17:58" x14ac:dyDescent="0.3">
      <c r="AQ41" s="19"/>
      <c r="AR41" s="19"/>
      <c r="AS41" s="19"/>
    </row>
    <row r="42" spans="17:58" x14ac:dyDescent="0.3">
      <c r="Q42" s="26" t="s">
        <v>92</v>
      </c>
      <c r="AD42" s="24"/>
      <c r="AQ42" s="24"/>
      <c r="AR42" s="24"/>
      <c r="AS42" s="24"/>
      <c r="BD42" s="24"/>
      <c r="BF42" s="27"/>
    </row>
    <row r="43" spans="17:58" x14ac:dyDescent="0.3">
      <c r="AQ43" s="19"/>
      <c r="AR43" s="19"/>
      <c r="AS43" s="19"/>
    </row>
    <row r="44" spans="17:58" x14ac:dyDescent="0.3">
      <c r="AQ44" s="19"/>
      <c r="AR44" s="19"/>
      <c r="AS44" s="19"/>
    </row>
    <row r="45" spans="17:58" x14ac:dyDescent="0.3">
      <c r="AQ45" s="19"/>
      <c r="AR45" s="19"/>
      <c r="AS45" s="19"/>
    </row>
    <row r="46" spans="17:58" x14ac:dyDescent="0.3">
      <c r="Q46" s="24" t="s">
        <v>99</v>
      </c>
      <c r="AD46" s="24"/>
      <c r="AQ46" s="24"/>
      <c r="AR46" s="24"/>
      <c r="AS46" s="24"/>
      <c r="BD46" s="24"/>
    </row>
    <row r="47" spans="17:58" x14ac:dyDescent="0.3">
      <c r="AQ47" s="19"/>
      <c r="AR47" s="19"/>
      <c r="AS47" s="19"/>
      <c r="BD47" s="27"/>
    </row>
    <row r="48" spans="17:58" x14ac:dyDescent="0.3">
      <c r="AQ48" s="19"/>
      <c r="AR48" s="19"/>
      <c r="AS48" s="19"/>
    </row>
    <row r="49" spans="17:56" x14ac:dyDescent="0.3">
      <c r="AQ49" s="19"/>
      <c r="AR49" s="19"/>
      <c r="AS49" s="19"/>
    </row>
    <row r="50" spans="17:56" x14ac:dyDescent="0.3">
      <c r="Q50" s="24" t="s">
        <v>105</v>
      </c>
      <c r="AD50" s="24"/>
      <c r="AQ50" s="24"/>
      <c r="AR50" s="24"/>
      <c r="AS50" s="24"/>
      <c r="BD50" s="24"/>
    </row>
    <row r="51" spans="17:56" x14ac:dyDescent="0.3">
      <c r="AQ51" s="19"/>
      <c r="AR51" s="19"/>
      <c r="AS51" s="19"/>
      <c r="BD51" s="27"/>
    </row>
    <row r="52" spans="17:56" x14ac:dyDescent="0.3">
      <c r="AQ52" s="19"/>
      <c r="AR52" s="19"/>
      <c r="AS52" s="19"/>
    </row>
    <row r="53" spans="17:56" x14ac:dyDescent="0.3">
      <c r="AQ53" s="19"/>
      <c r="AR53" s="19"/>
      <c r="AS53" s="19"/>
    </row>
    <row r="54" spans="17:56" x14ac:dyDescent="0.3">
      <c r="Q54" s="24" t="s">
        <v>109</v>
      </c>
      <c r="AD54" s="24"/>
      <c r="AQ54" s="24"/>
      <c r="AR54" s="24"/>
      <c r="AS54" s="24"/>
      <c r="BD54" s="24"/>
    </row>
    <row r="55" spans="17:56" x14ac:dyDescent="0.3">
      <c r="AQ55" s="19"/>
      <c r="AR55" s="19"/>
      <c r="AS55" s="19"/>
      <c r="BD55" s="27"/>
    </row>
    <row r="56" spans="17:56" x14ac:dyDescent="0.3">
      <c r="AQ56" s="19"/>
      <c r="AR56" s="19"/>
      <c r="AS56" s="19"/>
    </row>
    <row r="57" spans="17:56" x14ac:dyDescent="0.3">
      <c r="AQ57" s="19"/>
      <c r="AR57" s="19"/>
      <c r="AS57" s="19"/>
    </row>
    <row r="58" spans="17:56" x14ac:dyDescent="0.3">
      <c r="Q58" s="24" t="s">
        <v>111</v>
      </c>
      <c r="AD58" s="24"/>
      <c r="AQ58" s="24"/>
      <c r="AR58" s="24"/>
      <c r="AS58" s="24"/>
      <c r="BD58" s="24"/>
    </row>
    <row r="59" spans="17:56" x14ac:dyDescent="0.3">
      <c r="AQ59" s="19"/>
      <c r="AR59" s="19"/>
      <c r="AS59" s="19"/>
      <c r="BD59" s="27"/>
    </row>
    <row r="60" spans="17:56" x14ac:dyDescent="0.3">
      <c r="AQ60" s="19"/>
      <c r="AR60" s="19"/>
      <c r="AS60" s="19"/>
    </row>
    <row r="61" spans="17:56" x14ac:dyDescent="0.3">
      <c r="AQ61" s="19"/>
      <c r="AR61" s="19"/>
      <c r="AS61" s="19"/>
    </row>
    <row r="62" spans="17:56" x14ac:dyDescent="0.3">
      <c r="Q62" s="24" t="s">
        <v>114</v>
      </c>
      <c r="AD62" s="24"/>
      <c r="AQ62" s="24"/>
      <c r="AR62" s="24"/>
      <c r="AS62" s="24"/>
      <c r="BD62" s="24"/>
    </row>
    <row r="63" spans="17:56" x14ac:dyDescent="0.3">
      <c r="AQ63" s="19"/>
      <c r="AR63" s="19"/>
      <c r="AS63" s="19"/>
      <c r="BD63" s="27"/>
    </row>
    <row r="64" spans="17:56" x14ac:dyDescent="0.3">
      <c r="AQ64" s="19"/>
      <c r="AR64" s="19"/>
      <c r="AS64" s="19"/>
    </row>
    <row r="65" spans="43:45" x14ac:dyDescent="0.3">
      <c r="AQ65" s="24"/>
      <c r="AR65" s="24"/>
      <c r="AS65" s="24"/>
    </row>
    <row r="66" spans="43:45" x14ac:dyDescent="0.3">
      <c r="AQ66" s="19"/>
      <c r="AR66" s="19"/>
      <c r="AS66" s="19"/>
    </row>
    <row r="67" spans="43:45" x14ac:dyDescent="0.3">
      <c r="AQ67" s="19"/>
      <c r="AR67" s="19"/>
      <c r="AS67" s="19"/>
    </row>
    <row r="68" spans="43:45" x14ac:dyDescent="0.3">
      <c r="AQ68" s="19"/>
      <c r="AR68" s="19"/>
      <c r="AS68" s="19"/>
    </row>
    <row r="69" spans="43:45" x14ac:dyDescent="0.3">
      <c r="AQ69" s="24"/>
      <c r="AR69" s="24"/>
      <c r="AS69" s="24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8DDC-C2C8-431D-8505-AD80FC334ECC}">
  <dimension ref="A1:AI26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2" max="2" width="12.21875" customWidth="1"/>
    <col min="3" max="3" width="17.6640625" style="34" customWidth="1"/>
    <col min="4" max="9" width="17.6640625" customWidth="1"/>
    <col min="10" max="10" width="34.21875" bestFit="1" customWidth="1"/>
  </cols>
  <sheetData>
    <row r="1" spans="1:35" s="19" customFormat="1" x14ac:dyDescent="0.3">
      <c r="A1" s="29" t="s">
        <v>35</v>
      </c>
      <c r="B1" s="29"/>
      <c r="C1" s="32"/>
    </row>
    <row r="2" spans="1:35" s="19" customFormat="1" ht="6" customHeight="1" x14ac:dyDescent="0.3">
      <c r="C2" s="32"/>
    </row>
    <row r="3" spans="1:35" s="30" customFormat="1" ht="23.4" x14ac:dyDescent="0.3">
      <c r="C3" s="33"/>
      <c r="D3" s="31"/>
      <c r="E3" s="38" t="str">
        <f>Índice!Q3</f>
        <v>Combustéis Sustentáveis de Aviação no Brasil e sinergia com o diesel verde</v>
      </c>
      <c r="F3" s="31"/>
      <c r="G3" s="2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5" spans="1:35" ht="15.6" x14ac:dyDescent="0.3">
      <c r="B5" s="1" t="str">
        <f>Índice!Q38</f>
        <v>Gráfico 9 - Projetos anunciados: participação na demanda e atendimento às metas</v>
      </c>
    </row>
    <row r="7" spans="1:35" x14ac:dyDescent="0.3">
      <c r="B7" s="85" t="s">
        <v>8</v>
      </c>
      <c r="C7" s="89" t="s">
        <v>22</v>
      </c>
      <c r="D7" s="91"/>
      <c r="E7" s="89" t="s">
        <v>21</v>
      </c>
      <c r="F7" s="91"/>
      <c r="G7" s="89" t="s">
        <v>23</v>
      </c>
      <c r="H7" s="90"/>
      <c r="I7" s="90"/>
      <c r="J7" s="90"/>
    </row>
    <row r="8" spans="1:35" x14ac:dyDescent="0.3">
      <c r="B8" s="86"/>
      <c r="C8" s="11" t="s">
        <v>19</v>
      </c>
      <c r="D8" s="12" t="s">
        <v>20</v>
      </c>
      <c r="E8" s="11" t="s">
        <v>19</v>
      </c>
      <c r="F8" s="12" t="s">
        <v>20</v>
      </c>
      <c r="G8" s="11" t="s">
        <v>88</v>
      </c>
      <c r="H8" s="10" t="s">
        <v>89</v>
      </c>
      <c r="I8" s="10" t="s">
        <v>90</v>
      </c>
      <c r="J8" s="10" t="s">
        <v>91</v>
      </c>
    </row>
    <row r="9" spans="1:35" x14ac:dyDescent="0.3">
      <c r="B9" s="53">
        <v>2025</v>
      </c>
      <c r="C9" s="41">
        <v>7202.7153885220359</v>
      </c>
      <c r="D9" s="56">
        <v>17.600000000000001</v>
      </c>
      <c r="E9" s="69">
        <f>C9/(C9+D9)</f>
        <v>0.99756243334910566</v>
      </c>
      <c r="F9" s="70">
        <f>1-E9</f>
        <v>2.4375666508943405E-3</v>
      </c>
      <c r="G9" s="13">
        <v>0</v>
      </c>
      <c r="H9" s="13">
        <v>0</v>
      </c>
      <c r="I9" s="68">
        <v>0</v>
      </c>
      <c r="J9" s="72">
        <v>3.1569042736006026E-2</v>
      </c>
    </row>
    <row r="10" spans="1:35" x14ac:dyDescent="0.3">
      <c r="B10" s="54">
        <v>2026</v>
      </c>
      <c r="C10" s="41">
        <v>7459.3503105404361</v>
      </c>
      <c r="D10" s="56">
        <v>17.600000000000001</v>
      </c>
      <c r="E10" s="69">
        <f t="shared" ref="E10:E21" si="0">C10/(C10+D10)</f>
        <v>0.99764609910872493</v>
      </c>
      <c r="F10" s="70">
        <f t="shared" ref="F10:F21" si="1">1-E10</f>
        <v>2.3539008912750736E-3</v>
      </c>
      <c r="G10" s="13">
        <v>0</v>
      </c>
      <c r="H10" s="13">
        <v>0</v>
      </c>
      <c r="I10" s="68">
        <v>0</v>
      </c>
      <c r="J10" s="72">
        <v>3.1569042736002473E-2</v>
      </c>
    </row>
    <row r="11" spans="1:35" x14ac:dyDescent="0.3">
      <c r="B11" s="54">
        <v>2027</v>
      </c>
      <c r="C11" s="41">
        <v>7291.2673500123938</v>
      </c>
      <c r="D11" s="56">
        <v>493.20000000000005</v>
      </c>
      <c r="E11" s="69">
        <f t="shared" si="0"/>
        <v>0.93664306396002617</v>
      </c>
      <c r="F11" s="70">
        <f t="shared" si="1"/>
        <v>6.3356936039973832E-2</v>
      </c>
      <c r="G11" s="13">
        <v>0.1219098941584118</v>
      </c>
      <c r="H11" s="13">
        <v>0.54963073295509579</v>
      </c>
      <c r="I11" s="68">
        <v>2.2603784674923277</v>
      </c>
      <c r="J11" s="13">
        <v>0.92238091495199726</v>
      </c>
    </row>
    <row r="12" spans="1:35" x14ac:dyDescent="0.3">
      <c r="B12" s="54">
        <v>2028</v>
      </c>
      <c r="C12" s="41">
        <v>7300.72196317612</v>
      </c>
      <c r="D12" s="56">
        <v>791.36438791732917</v>
      </c>
      <c r="E12" s="69">
        <f t="shared" si="0"/>
        <v>0.90220514789608064</v>
      </c>
      <c r="F12" s="70">
        <f t="shared" si="1"/>
        <v>9.7794852103919361E-2</v>
      </c>
      <c r="G12" s="13">
        <v>0.12771176030334708</v>
      </c>
      <c r="H12" s="13">
        <v>0.67469966908683254</v>
      </c>
      <c r="I12" s="68">
        <v>2.5075645438440466</v>
      </c>
      <c r="J12" s="13">
        <v>1.4859856522421353</v>
      </c>
    </row>
    <row r="13" spans="1:35" x14ac:dyDescent="0.3">
      <c r="B13" s="54">
        <v>2029</v>
      </c>
      <c r="C13" s="41">
        <v>6975.7013513158909</v>
      </c>
      <c r="D13" s="56">
        <v>1444.1863275039746</v>
      </c>
      <c r="E13" s="69">
        <f t="shared" si="0"/>
        <v>0.82847914573292836</v>
      </c>
      <c r="F13" s="70">
        <f t="shared" si="1"/>
        <v>0.17152085426707164</v>
      </c>
      <c r="G13" s="13">
        <v>0.26787173555261212</v>
      </c>
      <c r="H13" s="13">
        <v>0.80817934638514632</v>
      </c>
      <c r="I13" s="68">
        <v>2.7666037198523741</v>
      </c>
      <c r="J13" s="13">
        <v>2.752967028391577</v>
      </c>
    </row>
    <row r="14" spans="1:35" x14ac:dyDescent="0.3">
      <c r="B14" s="54">
        <v>2030</v>
      </c>
      <c r="C14" s="41">
        <v>6695.4056469477391</v>
      </c>
      <c r="D14" s="56">
        <v>2099.9096979332271</v>
      </c>
      <c r="E14" s="69">
        <f t="shared" si="0"/>
        <v>0.7612467983702923</v>
      </c>
      <c r="F14" s="70">
        <f t="shared" si="1"/>
        <v>0.2387532016297077</v>
      </c>
      <c r="G14" s="13">
        <v>0.42141340164945973</v>
      </c>
      <c r="H14" s="13">
        <v>0.97196738195021126</v>
      </c>
      <c r="I14" s="68">
        <v>3.1116780541883111</v>
      </c>
      <c r="J14" s="13">
        <v>4.1861382716948334</v>
      </c>
    </row>
    <row r="15" spans="1:35" x14ac:dyDescent="0.3">
      <c r="B15" s="54">
        <v>2031</v>
      </c>
      <c r="C15" s="41">
        <v>6768.6926683571728</v>
      </c>
      <c r="D15" s="56">
        <v>2494.5042925278217</v>
      </c>
      <c r="E15" s="69">
        <f t="shared" si="0"/>
        <v>0.73070805866903432</v>
      </c>
      <c r="F15" s="70">
        <f t="shared" si="1"/>
        <v>0.26929194133096568</v>
      </c>
      <c r="G15" s="13">
        <v>0.59251882923082455</v>
      </c>
      <c r="H15" s="13">
        <v>1.1333681648212384</v>
      </c>
      <c r="I15" s="68">
        <v>3.633062327457167</v>
      </c>
      <c r="J15" s="13">
        <v>5.1035419579110481</v>
      </c>
    </row>
    <row r="16" spans="1:35" x14ac:dyDescent="0.3">
      <c r="B16" s="55">
        <v>2032</v>
      </c>
      <c r="C16" s="41">
        <v>6507.6237943956876</v>
      </c>
      <c r="D16" s="56">
        <v>2935.5217806041328</v>
      </c>
      <c r="E16" s="69">
        <f t="shared" si="0"/>
        <v>0.68913729463455942</v>
      </c>
      <c r="F16" s="70">
        <f t="shared" si="1"/>
        <v>0.31086270536544058</v>
      </c>
      <c r="G16" s="13">
        <v>0.75625193206938768</v>
      </c>
      <c r="H16" s="13">
        <v>1.1898354924462349</v>
      </c>
      <c r="I16" s="68">
        <v>3.8216791188278618</v>
      </c>
      <c r="J16" s="13">
        <v>5.9746160543247235</v>
      </c>
    </row>
    <row r="17" spans="2:15" x14ac:dyDescent="0.3">
      <c r="B17" s="55">
        <v>2033</v>
      </c>
      <c r="C17" s="41">
        <v>6295.8667800485255</v>
      </c>
      <c r="D17" s="56">
        <v>3330.1163751987278</v>
      </c>
      <c r="E17" s="69">
        <f t="shared" si="0"/>
        <v>0.65404922058445147</v>
      </c>
      <c r="F17" s="70">
        <f t="shared" si="1"/>
        <v>0.34595077941554853</v>
      </c>
      <c r="G17" s="13">
        <v>0.92682406266290762</v>
      </c>
      <c r="H17" s="13">
        <v>1.2500966499569852</v>
      </c>
      <c r="I17" s="68">
        <v>4.0054856600335773</v>
      </c>
      <c r="J17" s="13">
        <v>6.814890022921066</v>
      </c>
    </row>
    <row r="18" spans="2:15" x14ac:dyDescent="0.3">
      <c r="B18" s="55">
        <v>2034</v>
      </c>
      <c r="C18" s="41">
        <v>6237.9344069714689</v>
      </c>
      <c r="D18" s="56">
        <v>3573.8365659777419</v>
      </c>
      <c r="E18" s="69">
        <f t="shared" si="0"/>
        <v>0.63576029487126096</v>
      </c>
      <c r="F18" s="70">
        <f t="shared" si="1"/>
        <v>0.36423970512873904</v>
      </c>
      <c r="G18" s="13">
        <v>1.1045613818561577</v>
      </c>
      <c r="H18" s="13">
        <v>1.3140966607052715</v>
      </c>
      <c r="I18" s="68">
        <v>4.1843362618533755</v>
      </c>
      <c r="J18" s="13">
        <v>7.3815217114663803</v>
      </c>
    </row>
    <row r="19" spans="2:15" x14ac:dyDescent="0.3">
      <c r="B19" s="55">
        <v>2035</v>
      </c>
      <c r="C19" s="41">
        <v>6419.765430266415</v>
      </c>
      <c r="D19" s="56">
        <v>3573.8365659777419</v>
      </c>
      <c r="E19" s="69">
        <f t="shared" si="0"/>
        <v>0.64238754281780697</v>
      </c>
      <c r="F19" s="70">
        <f t="shared" si="1"/>
        <v>0.35761245718219303</v>
      </c>
      <c r="G19" s="13">
        <v>1.2888916011563847</v>
      </c>
      <c r="H19" s="13">
        <v>1.3794300850237002</v>
      </c>
      <c r="I19" s="68">
        <v>4.3502864292892935</v>
      </c>
      <c r="J19" s="13">
        <v>7.3815217114663767</v>
      </c>
    </row>
    <row r="20" spans="2:15" x14ac:dyDescent="0.3">
      <c r="B20" s="55">
        <v>2036</v>
      </c>
      <c r="C20" s="41">
        <v>6604.4148313871747</v>
      </c>
      <c r="D20" s="56">
        <v>3573.8365659777414</v>
      </c>
      <c r="E20" s="69">
        <f t="shared" si="0"/>
        <v>0.64887519216680134</v>
      </c>
      <c r="F20" s="70">
        <f t="shared" si="1"/>
        <v>0.35112480783319866</v>
      </c>
      <c r="G20" s="13">
        <v>1.4808180624618448</v>
      </c>
      <c r="H20" s="13">
        <v>1.583026228423088</v>
      </c>
      <c r="I20" s="68">
        <v>4.9827449884704027</v>
      </c>
      <c r="J20" s="13">
        <v>7.3815217114663767</v>
      </c>
    </row>
    <row r="21" spans="2:15" x14ac:dyDescent="0.3">
      <c r="B21" s="55">
        <v>2037</v>
      </c>
      <c r="C21" s="41">
        <v>6791.9504925530082</v>
      </c>
      <c r="D21" s="56">
        <v>3573.8365659777419</v>
      </c>
      <c r="E21" s="69">
        <f t="shared" si="0"/>
        <v>0.65522766908118424</v>
      </c>
      <c r="F21" s="70">
        <f t="shared" si="1"/>
        <v>0.34477233091881576</v>
      </c>
      <c r="G21" s="13">
        <v>1.6807038153158587</v>
      </c>
      <c r="H21" s="13">
        <v>1.7899464653549155</v>
      </c>
      <c r="I21" s="68">
        <v>5.6097007014626934</v>
      </c>
      <c r="J21" s="13">
        <v>7.3815217114663731</v>
      </c>
    </row>
    <row r="24" spans="2:15" x14ac:dyDescent="0.3"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2:15" x14ac:dyDescent="0.3"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65"/>
    </row>
    <row r="26" spans="2:15" x14ac:dyDescent="0.3"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</row>
  </sheetData>
  <mergeCells count="4">
    <mergeCell ref="B7:B8"/>
    <mergeCell ref="C7:D7"/>
    <mergeCell ref="E7:F7"/>
    <mergeCell ref="G7:J7"/>
  </mergeCells>
  <hyperlinks>
    <hyperlink ref="A1" location="Índice!A1" display="Voltar" xr:uid="{4CF897EA-BA2B-440B-96C0-2C14D0C5A037}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1E54-8954-4906-AA02-48E404992123}">
  <dimension ref="A1:AJ20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2" max="2" width="25.109375" customWidth="1"/>
    <col min="3" max="3" width="25.109375" style="34" bestFit="1" customWidth="1"/>
    <col min="4" max="5" width="9.33203125" customWidth="1"/>
    <col min="6" max="6" width="20.33203125" customWidth="1"/>
  </cols>
  <sheetData>
    <row r="1" spans="1:36" s="19" customFormat="1" x14ac:dyDescent="0.3">
      <c r="A1" s="29" t="s">
        <v>35</v>
      </c>
      <c r="B1" s="29"/>
      <c r="C1" s="32"/>
    </row>
    <row r="2" spans="1:36" s="19" customFormat="1" ht="6" customHeight="1" x14ac:dyDescent="0.3">
      <c r="C2" s="32"/>
    </row>
    <row r="3" spans="1:36" s="30" customFormat="1" ht="23.4" x14ac:dyDescent="0.3">
      <c r="C3" s="33"/>
      <c r="D3" s="31"/>
      <c r="E3" s="38" t="str">
        <f>Índice!Q3</f>
        <v>Combustéis Sustentáveis de Aviação no Brasil e sinergia com o diesel verde</v>
      </c>
      <c r="F3" s="31"/>
      <c r="G3" s="2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5" spans="1:36" ht="15.6" x14ac:dyDescent="0.3">
      <c r="C5" s="36" t="str">
        <f>Índice!Q42</f>
        <v>Gráfico 10 - Produção de SAF por rota em 2037 para atendimento integral das metas de redução de emissões</v>
      </c>
    </row>
    <row r="7" spans="1:36" x14ac:dyDescent="0.3">
      <c r="B7" s="4" t="s">
        <v>0</v>
      </c>
      <c r="C7" s="11" t="s">
        <v>33</v>
      </c>
      <c r="D7" s="14"/>
      <c r="E7" s="14"/>
      <c r="F7" s="14"/>
    </row>
    <row r="8" spans="1:36" x14ac:dyDescent="0.3">
      <c r="B8" t="s">
        <v>34</v>
      </c>
      <c r="C8" s="42">
        <v>2306.0413354531001</v>
      </c>
      <c r="D8" s="14"/>
      <c r="E8" s="14"/>
      <c r="F8" s="14"/>
    </row>
    <row r="9" spans="1:36" x14ac:dyDescent="0.3">
      <c r="B9" t="s">
        <v>93</v>
      </c>
      <c r="C9" s="40">
        <v>1206.9952305246422</v>
      </c>
      <c r="D9" s="18"/>
      <c r="E9" s="18"/>
      <c r="F9" s="18"/>
    </row>
    <row r="10" spans="1:36" x14ac:dyDescent="0.3">
      <c r="B10" t="s">
        <v>94</v>
      </c>
      <c r="C10" s="40">
        <v>60.800000000000004</v>
      </c>
      <c r="D10" s="18"/>
      <c r="E10" s="18"/>
      <c r="F10" s="18"/>
    </row>
    <row r="11" spans="1:36" x14ac:dyDescent="0.3">
      <c r="B11" t="s">
        <v>27</v>
      </c>
      <c r="C11" s="40">
        <v>122.38739669103082</v>
      </c>
      <c r="D11" s="18"/>
      <c r="E11" s="18"/>
      <c r="F11" s="18"/>
    </row>
    <row r="12" spans="1:36" x14ac:dyDescent="0.3">
      <c r="B12" t="s">
        <v>95</v>
      </c>
      <c r="C12" s="40">
        <v>92.882421115604174</v>
      </c>
    </row>
    <row r="13" spans="1:36" x14ac:dyDescent="0.3">
      <c r="B13" t="s">
        <v>29</v>
      </c>
      <c r="C13" s="40">
        <v>86.803243550486329</v>
      </c>
    </row>
    <row r="14" spans="1:36" x14ac:dyDescent="0.3">
      <c r="B14" t="s">
        <v>96</v>
      </c>
      <c r="C14" s="40">
        <v>37.896558539517628</v>
      </c>
      <c r="D14" s="18"/>
      <c r="E14" s="18"/>
      <c r="F14" s="18"/>
    </row>
    <row r="15" spans="1:36" x14ac:dyDescent="0.3">
      <c r="B15" t="s">
        <v>97</v>
      </c>
      <c r="C15" s="40">
        <v>70.994438867095511</v>
      </c>
      <c r="D15" s="18"/>
      <c r="E15" s="18"/>
      <c r="F15" s="18"/>
    </row>
    <row r="16" spans="1:36" x14ac:dyDescent="0.3">
      <c r="B16" t="s">
        <v>98</v>
      </c>
      <c r="C16" s="40">
        <v>70.516091578792114</v>
      </c>
      <c r="D16" s="18"/>
      <c r="E16" s="18"/>
      <c r="F16" s="18"/>
    </row>
    <row r="17" spans="2:6" x14ac:dyDescent="0.3">
      <c r="B17" t="s">
        <v>32</v>
      </c>
      <c r="C17" s="40">
        <v>187.04130786190493</v>
      </c>
      <c r="D17" s="18"/>
      <c r="E17" s="18"/>
      <c r="F17" s="18"/>
    </row>
    <row r="18" spans="2:6" x14ac:dyDescent="0.3">
      <c r="B18" t="s">
        <v>28</v>
      </c>
      <c r="C18" s="41">
        <v>89.931805951435365</v>
      </c>
      <c r="D18" s="18"/>
      <c r="E18" s="18"/>
      <c r="F18" s="18"/>
    </row>
    <row r="19" spans="2:6" x14ac:dyDescent="0.3">
      <c r="B19" t="s">
        <v>31</v>
      </c>
      <c r="C19" s="41">
        <v>99.186311460201139</v>
      </c>
      <c r="D19" s="18"/>
      <c r="E19" s="18"/>
      <c r="F19" s="18"/>
    </row>
    <row r="20" spans="2:6" x14ac:dyDescent="0.3">
      <c r="B20" t="s">
        <v>30</v>
      </c>
      <c r="C20" s="41">
        <v>76.415703321445577</v>
      </c>
    </row>
  </sheetData>
  <hyperlinks>
    <hyperlink ref="A1" location="Índice!A1" display="Voltar" xr:uid="{9D3F7581-A97C-49BE-97A7-7FDB63D855DB}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475D-523A-4CD0-8879-690995BD4FB8}">
  <dimension ref="A1:AJ14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2" max="2" width="25.109375" customWidth="1"/>
    <col min="3" max="3" width="12.88671875" style="34" customWidth="1"/>
    <col min="4" max="5" width="12.88671875" customWidth="1"/>
    <col min="6" max="6" width="20.33203125" customWidth="1"/>
  </cols>
  <sheetData>
    <row r="1" spans="1:36" s="19" customFormat="1" x14ac:dyDescent="0.3">
      <c r="A1" s="29" t="s">
        <v>35</v>
      </c>
      <c r="B1" s="29"/>
      <c r="C1" s="32"/>
    </row>
    <row r="2" spans="1:36" s="19" customFormat="1" ht="6" customHeight="1" x14ac:dyDescent="0.3">
      <c r="C2" s="32"/>
    </row>
    <row r="3" spans="1:36" s="30" customFormat="1" ht="23.4" x14ac:dyDescent="0.3">
      <c r="C3" s="33"/>
      <c r="D3" s="31"/>
      <c r="E3" s="38" t="str">
        <f>Índice!Q3</f>
        <v>Combustéis Sustentáveis de Aviação no Brasil e sinergia com o diesel verde</v>
      </c>
      <c r="F3" s="31"/>
      <c r="G3" s="2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5" spans="1:36" ht="15.6" x14ac:dyDescent="0.3">
      <c r="C5" s="36" t="str">
        <f>Índice!Q46</f>
        <v>Gráfico 11 - Distribuição de produtos por rota e modo de operação</v>
      </c>
    </row>
    <row r="6" spans="1:36" ht="15.6" x14ac:dyDescent="0.3">
      <c r="C6" s="36"/>
    </row>
    <row r="7" spans="1:36" x14ac:dyDescent="0.3">
      <c r="C7" s="89" t="s">
        <v>104</v>
      </c>
      <c r="D7" s="90"/>
      <c r="E7" s="90"/>
    </row>
    <row r="8" spans="1:36" x14ac:dyDescent="0.3">
      <c r="B8" s="4" t="s">
        <v>0</v>
      </c>
      <c r="C8" s="11" t="s">
        <v>20</v>
      </c>
      <c r="D8" s="10" t="s">
        <v>100</v>
      </c>
      <c r="E8" s="10" t="s">
        <v>101</v>
      </c>
      <c r="F8" s="14"/>
    </row>
    <row r="9" spans="1:36" x14ac:dyDescent="0.3">
      <c r="B9" t="s">
        <v>2</v>
      </c>
      <c r="C9" s="75">
        <v>0.15</v>
      </c>
      <c r="D9" s="76">
        <v>0.75</v>
      </c>
      <c r="E9" s="76">
        <v>0.1</v>
      </c>
      <c r="F9" s="14"/>
    </row>
    <row r="10" spans="1:36" x14ac:dyDescent="0.3">
      <c r="B10" t="s">
        <v>102</v>
      </c>
      <c r="C10" s="69">
        <v>0.74</v>
      </c>
      <c r="D10" s="73">
        <v>0.25</v>
      </c>
      <c r="E10" s="73">
        <v>0.01</v>
      </c>
      <c r="F10" s="18"/>
    </row>
    <row r="11" spans="1:36" x14ac:dyDescent="0.3">
      <c r="B11" t="s">
        <v>4</v>
      </c>
      <c r="C11" s="69">
        <v>0.25</v>
      </c>
      <c r="D11" s="73">
        <v>0.6</v>
      </c>
      <c r="E11" s="73">
        <v>0.15</v>
      </c>
      <c r="F11" s="18"/>
    </row>
    <row r="12" spans="1:36" x14ac:dyDescent="0.3">
      <c r="B12" t="s">
        <v>103</v>
      </c>
      <c r="C12" s="69">
        <v>0.5</v>
      </c>
      <c r="D12" s="73">
        <v>0.25</v>
      </c>
      <c r="E12" s="73">
        <v>0.25</v>
      </c>
      <c r="F12" s="18"/>
    </row>
    <row r="13" spans="1:36" x14ac:dyDescent="0.3">
      <c r="B13" t="s">
        <v>5</v>
      </c>
      <c r="C13" s="69">
        <v>0.75</v>
      </c>
      <c r="D13" s="73">
        <v>0.1</v>
      </c>
      <c r="E13" s="73">
        <v>0.15</v>
      </c>
    </row>
    <row r="14" spans="1:36" x14ac:dyDescent="0.3">
      <c r="C14" s="74"/>
      <c r="D14" s="65"/>
      <c r="E14" s="65"/>
    </row>
  </sheetData>
  <mergeCells count="1">
    <mergeCell ref="C7:E7"/>
  </mergeCells>
  <hyperlinks>
    <hyperlink ref="A1" location="Índice!A1" display="Voltar" xr:uid="{6C543F10-85D5-4FC4-AFE9-0761E0C9CEF8}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D67AB-ED7A-442E-BAB1-C0DC7D4CB939}">
  <dimension ref="A1:AJ31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2" max="2" width="9.77734375" customWidth="1"/>
    <col min="3" max="3" width="18.33203125" style="34" customWidth="1"/>
    <col min="4" max="5" width="18.33203125" customWidth="1"/>
    <col min="6" max="6" width="20.33203125" customWidth="1"/>
  </cols>
  <sheetData>
    <row r="1" spans="1:36" s="19" customFormat="1" x14ac:dyDescent="0.3">
      <c r="A1" s="29" t="s">
        <v>35</v>
      </c>
      <c r="B1" s="29"/>
      <c r="C1" s="32"/>
    </row>
    <row r="2" spans="1:36" s="19" customFormat="1" ht="6" customHeight="1" x14ac:dyDescent="0.3">
      <c r="C2" s="32"/>
    </row>
    <row r="3" spans="1:36" s="30" customFormat="1" ht="23.4" x14ac:dyDescent="0.3">
      <c r="C3" s="33"/>
      <c r="D3" s="31"/>
      <c r="E3" s="38" t="str">
        <f>Índice!Q3</f>
        <v>Combustéis Sustentáveis de Aviação no Brasil e sinergia com o diesel verde</v>
      </c>
      <c r="F3" s="31"/>
      <c r="G3" s="2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5" spans="1:36" ht="15.6" x14ac:dyDescent="0.3">
      <c r="C5" s="36" t="str">
        <f>Índice!Q50</f>
        <v>Gráfico 12 - Produção de biodiesel e diesel renovável e uso de óleo de soja na produção de biocombustíveis nos Estados Unidos</v>
      </c>
    </row>
    <row r="6" spans="1:36" ht="15.6" x14ac:dyDescent="0.3">
      <c r="C6" s="36"/>
    </row>
    <row r="7" spans="1:36" ht="43.2" x14ac:dyDescent="0.3">
      <c r="B7" s="4" t="s">
        <v>8</v>
      </c>
      <c r="C7" s="11" t="s">
        <v>107</v>
      </c>
      <c r="D7" s="10" t="s">
        <v>108</v>
      </c>
      <c r="E7" s="10" t="s">
        <v>106</v>
      </c>
      <c r="F7" s="14"/>
    </row>
    <row r="8" spans="1:36" x14ac:dyDescent="0.3">
      <c r="B8" s="2">
        <v>2001</v>
      </c>
      <c r="C8" s="77">
        <v>32465.523564581523</v>
      </c>
      <c r="D8" s="78">
        <v>0</v>
      </c>
      <c r="E8" s="76">
        <v>4.7459527510172097E-3</v>
      </c>
      <c r="F8" s="14"/>
    </row>
    <row r="9" spans="1:36" x14ac:dyDescent="0.3">
      <c r="B9" s="2">
        <v>2002</v>
      </c>
      <c r="C9" s="79">
        <v>39687.044467170243</v>
      </c>
      <c r="D9" s="80">
        <v>0</v>
      </c>
      <c r="E9" s="73">
        <v>6.2374364693124794E-3</v>
      </c>
      <c r="F9" s="18"/>
    </row>
    <row r="10" spans="1:36" x14ac:dyDescent="0.3">
      <c r="B10" s="2">
        <v>2003</v>
      </c>
      <c r="C10" s="79">
        <v>53788.422575908437</v>
      </c>
      <c r="D10" s="80">
        <v>0</v>
      </c>
      <c r="E10" s="73">
        <v>6.9872072390841202E-3</v>
      </c>
      <c r="F10" s="18"/>
    </row>
    <row r="11" spans="1:36" x14ac:dyDescent="0.3">
      <c r="B11" s="2">
        <v>2004</v>
      </c>
      <c r="C11" s="79">
        <v>105923.53627360763</v>
      </c>
      <c r="D11" s="80">
        <v>0</v>
      </c>
      <c r="E11" s="73">
        <v>2.3729545846474596E-2</v>
      </c>
      <c r="F11" s="18"/>
    </row>
    <row r="12" spans="1:36" x14ac:dyDescent="0.3">
      <c r="B12" s="2">
        <v>2005</v>
      </c>
      <c r="C12" s="79">
        <v>343665.18749297364</v>
      </c>
      <c r="D12" s="80">
        <v>0</v>
      </c>
      <c r="E12" s="73">
        <v>8.1364133839495201E-2</v>
      </c>
    </row>
    <row r="13" spans="1:36" x14ac:dyDescent="0.3">
      <c r="B13" s="2">
        <v>2006</v>
      </c>
      <c r="C13" s="81">
        <v>948015.64169942366</v>
      </c>
      <c r="D13" s="80">
        <v>0</v>
      </c>
      <c r="E13" s="73">
        <v>0.13503381735071401</v>
      </c>
    </row>
    <row r="14" spans="1:36" x14ac:dyDescent="0.3">
      <c r="B14" s="2">
        <v>2007</v>
      </c>
      <c r="C14" s="41">
        <v>1854189.0071639107</v>
      </c>
      <c r="D14" s="17">
        <v>0</v>
      </c>
      <c r="E14" s="73">
        <v>0.15274558446555001</v>
      </c>
    </row>
    <row r="15" spans="1:36" x14ac:dyDescent="0.3">
      <c r="B15" s="2">
        <v>2008</v>
      </c>
      <c r="C15" s="41">
        <v>2566910.7660340932</v>
      </c>
      <c r="D15" s="17">
        <v>0</v>
      </c>
      <c r="E15" s="73">
        <v>0.10948779992776901</v>
      </c>
    </row>
    <row r="16" spans="1:36" x14ac:dyDescent="0.3">
      <c r="B16" s="2">
        <v>2009</v>
      </c>
      <c r="C16" s="41">
        <v>1952534.4140327827</v>
      </c>
      <c r="D16" s="17">
        <v>0</v>
      </c>
      <c r="E16" s="73">
        <v>8.7641492072404889E-2</v>
      </c>
    </row>
    <row r="17" spans="2:5" x14ac:dyDescent="0.3">
      <c r="B17" s="2">
        <v>2010</v>
      </c>
      <c r="C17" s="41">
        <v>1300081.3998729263</v>
      </c>
      <c r="D17" s="17">
        <v>0</v>
      </c>
      <c r="E17" s="73">
        <v>0.13838695387910702</v>
      </c>
    </row>
    <row r="18" spans="2:5" x14ac:dyDescent="0.3">
      <c r="B18" s="2">
        <v>2011</v>
      </c>
      <c r="C18" s="41">
        <v>3662315.1023788904</v>
      </c>
      <c r="D18" s="17">
        <v>234851.89814980823</v>
      </c>
      <c r="E18" s="73">
        <v>0.24401593352953899</v>
      </c>
    </row>
    <row r="19" spans="2:5" x14ac:dyDescent="0.3">
      <c r="B19" s="2">
        <v>2012</v>
      </c>
      <c r="C19" s="41">
        <v>3750249.5442249938</v>
      </c>
      <c r="D19" s="17">
        <v>198359.7033708402</v>
      </c>
      <c r="E19" s="73">
        <v>0.22381231588913197</v>
      </c>
    </row>
    <row r="20" spans="2:5" x14ac:dyDescent="0.3">
      <c r="B20" s="2">
        <v>2013</v>
      </c>
      <c r="C20" s="41">
        <v>5146101.5517281536</v>
      </c>
      <c r="D20" s="17">
        <v>428833.40939754754</v>
      </c>
      <c r="E20" s="73">
        <v>0.24428965586395901</v>
      </c>
    </row>
    <row r="21" spans="2:5" x14ac:dyDescent="0.3">
      <c r="B21" s="2">
        <v>2014</v>
      </c>
      <c r="C21" s="41">
        <v>4841461.0676323809</v>
      </c>
      <c r="D21" s="17">
        <v>602415.10186733655</v>
      </c>
      <c r="E21" s="73">
        <v>0.24024717742572801</v>
      </c>
    </row>
    <row r="22" spans="2:5" x14ac:dyDescent="0.3">
      <c r="B22" s="2">
        <v>2015</v>
      </c>
      <c r="C22" s="41">
        <v>4782288.2223448344</v>
      </c>
      <c r="D22" s="17">
        <v>669441.44255414163</v>
      </c>
      <c r="E22" s="73">
        <v>0.25307089140981098</v>
      </c>
    </row>
    <row r="23" spans="2:5" x14ac:dyDescent="0.3">
      <c r="B23" s="2">
        <v>2016</v>
      </c>
      <c r="C23" s="41">
        <v>5934501.898853275</v>
      </c>
      <c r="D23" s="17">
        <v>914129.56665616157</v>
      </c>
      <c r="E23" s="73">
        <v>0.27657711326372802</v>
      </c>
    </row>
    <row r="24" spans="2:5" x14ac:dyDescent="0.3">
      <c r="B24" s="2">
        <v>2017</v>
      </c>
      <c r="C24" s="41">
        <v>6040414.6239908393</v>
      </c>
      <c r="D24" s="17">
        <v>977931.64500523382</v>
      </c>
      <c r="E24" s="73">
        <v>0.30783837444971096</v>
      </c>
    </row>
    <row r="25" spans="2:5" x14ac:dyDescent="0.3">
      <c r="B25" s="2">
        <v>2018</v>
      </c>
      <c r="C25" s="41">
        <v>7030715.4805284012</v>
      </c>
      <c r="D25" s="17">
        <v>1156384.5491991744</v>
      </c>
      <c r="E25" s="73">
        <v>0.34912137739673099</v>
      </c>
    </row>
    <row r="26" spans="2:5" x14ac:dyDescent="0.3">
      <c r="B26" s="2">
        <v>2019</v>
      </c>
      <c r="C26" s="41">
        <v>6527967.4469112772</v>
      </c>
      <c r="D26" s="17">
        <v>1862466.2037037057</v>
      </c>
      <c r="E26" s="73">
        <v>0.34419673902708803</v>
      </c>
    </row>
    <row r="27" spans="2:5" x14ac:dyDescent="0.3">
      <c r="B27" s="2">
        <v>2020</v>
      </c>
      <c r="C27" s="41">
        <v>6869379.466462912</v>
      </c>
      <c r="D27" s="17">
        <v>2019496.6828397997</v>
      </c>
      <c r="E27" s="73">
        <v>0.35614706561249498</v>
      </c>
    </row>
    <row r="28" spans="2:5" x14ac:dyDescent="0.3">
      <c r="B28" s="2">
        <v>2021</v>
      </c>
      <c r="C28" s="41">
        <v>6468608.7454761565</v>
      </c>
      <c r="D28" s="17">
        <v>3259697.267001614</v>
      </c>
      <c r="E28" s="73">
        <v>0.39020463299063801</v>
      </c>
    </row>
    <row r="29" spans="2:5" x14ac:dyDescent="0.3">
      <c r="B29" s="2">
        <v>2022</v>
      </c>
      <c r="C29" s="41">
        <v>6140045.7611124357</v>
      </c>
      <c r="D29" s="17">
        <v>5674540.3423055466</v>
      </c>
      <c r="E29" s="73">
        <v>0.46356980315551899</v>
      </c>
    </row>
    <row r="30" spans="2:5" x14ac:dyDescent="0.3">
      <c r="B30" s="2">
        <v>2023</v>
      </c>
      <c r="C30" s="41">
        <v>6423192.434855015</v>
      </c>
      <c r="D30" s="17">
        <v>9840551.8375148047</v>
      </c>
      <c r="E30" s="73">
        <v>0.46774118786056496</v>
      </c>
    </row>
    <row r="31" spans="2:5" x14ac:dyDescent="0.3">
      <c r="B31" s="2">
        <v>2024</v>
      </c>
      <c r="C31" s="41">
        <v>6327411.175076033</v>
      </c>
      <c r="D31" s="17">
        <v>12068741.761935666</v>
      </c>
      <c r="E31" s="73">
        <v>0.41808873720136502</v>
      </c>
    </row>
  </sheetData>
  <hyperlinks>
    <hyperlink ref="A1" location="Índice!A1" display="Voltar" xr:uid="{DAE6398C-C9A0-4B36-8BF2-7D01F221667A}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2FB11-33F9-4515-984C-E16A6E8958DD}">
  <dimension ref="A1:AJ31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2" max="2" width="9.77734375" customWidth="1"/>
    <col min="3" max="3" width="20.5546875" style="34" customWidth="1"/>
    <col min="4" max="5" width="18.33203125" customWidth="1"/>
    <col min="6" max="6" width="20.33203125" customWidth="1"/>
  </cols>
  <sheetData>
    <row r="1" spans="1:36" s="19" customFormat="1" x14ac:dyDescent="0.3">
      <c r="A1" s="29" t="s">
        <v>35</v>
      </c>
      <c r="B1" s="29"/>
      <c r="C1" s="32"/>
    </row>
    <row r="2" spans="1:36" s="19" customFormat="1" ht="6" customHeight="1" x14ac:dyDescent="0.3">
      <c r="C2" s="32"/>
    </row>
    <row r="3" spans="1:36" s="30" customFormat="1" ht="23.4" x14ac:dyDescent="0.3">
      <c r="C3" s="33"/>
      <c r="D3" s="31"/>
      <c r="E3" s="38" t="str">
        <f>Índice!Q3</f>
        <v>Combustéis Sustentáveis de Aviação no Brasil e sinergia com o diesel verde</v>
      </c>
      <c r="F3" s="31"/>
      <c r="G3" s="2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5" spans="1:36" ht="15.6" x14ac:dyDescent="0.3">
      <c r="C5" s="36" t="str">
        <f>Índice!Q54</f>
        <v>Gráfico 13 - Demanda máxima de diesel verde</v>
      </c>
    </row>
    <row r="6" spans="1:36" ht="15.6" x14ac:dyDescent="0.3">
      <c r="C6" s="36"/>
    </row>
    <row r="7" spans="1:36" x14ac:dyDescent="0.3">
      <c r="B7" s="4" t="s">
        <v>8</v>
      </c>
      <c r="C7" s="11" t="s">
        <v>110</v>
      </c>
      <c r="D7" s="14"/>
    </row>
    <row r="8" spans="1:36" x14ac:dyDescent="0.3">
      <c r="B8" s="2">
        <v>2027</v>
      </c>
      <c r="C8" s="77">
        <v>1570.028352568665</v>
      </c>
      <c r="D8" s="14"/>
    </row>
    <row r="9" spans="1:36" x14ac:dyDescent="0.3">
      <c r="B9" s="2">
        <v>2028</v>
      </c>
      <c r="C9" s="79">
        <v>1600.7561087150268</v>
      </c>
      <c r="D9" s="18"/>
    </row>
    <row r="10" spans="1:36" x14ac:dyDescent="0.3">
      <c r="B10" s="2">
        <v>2029</v>
      </c>
      <c r="C10" s="79">
        <v>1625.6012293483984</v>
      </c>
      <c r="D10" s="18"/>
    </row>
    <row r="11" spans="1:36" x14ac:dyDescent="0.3">
      <c r="B11" s="2">
        <v>2030</v>
      </c>
      <c r="C11" s="79">
        <v>1648.1609602775684</v>
      </c>
      <c r="D11" s="18"/>
    </row>
    <row r="12" spans="1:36" x14ac:dyDescent="0.3">
      <c r="B12" s="2">
        <v>2031</v>
      </c>
      <c r="C12" s="79">
        <v>1668.1449949190669</v>
      </c>
    </row>
    <row r="13" spans="1:36" x14ac:dyDescent="0.3">
      <c r="B13" s="2">
        <v>2032</v>
      </c>
      <c r="C13" s="81">
        <v>1687.4688032247736</v>
      </c>
    </row>
    <row r="14" spans="1:36" x14ac:dyDescent="0.3">
      <c r="B14" s="2">
        <v>2033</v>
      </c>
      <c r="C14" s="41">
        <v>1707.3377931419086</v>
      </c>
    </row>
    <row r="15" spans="1:36" x14ac:dyDescent="0.3">
      <c r="B15" s="2">
        <v>2034</v>
      </c>
      <c r="C15" s="41">
        <v>1724.5496536168357</v>
      </c>
    </row>
    <row r="16" spans="1:36" x14ac:dyDescent="0.3">
      <c r="B16" s="2">
        <v>2035</v>
      </c>
      <c r="C16" s="41">
        <v>1739.9813223713581</v>
      </c>
    </row>
    <row r="17" spans="2:5" x14ac:dyDescent="0.3">
      <c r="B17" s="2">
        <v>2036</v>
      </c>
      <c r="C17" s="41">
        <v>1757.4641751241606</v>
      </c>
    </row>
    <row r="18" spans="2:5" x14ac:dyDescent="0.3">
      <c r="B18" s="2">
        <v>2037</v>
      </c>
      <c r="C18" s="41">
        <v>1768.7266729864921</v>
      </c>
    </row>
    <row r="19" spans="2:5" x14ac:dyDescent="0.3">
      <c r="B19" s="2"/>
      <c r="C19" s="41"/>
      <c r="D19" s="17"/>
      <c r="E19" s="73"/>
    </row>
    <row r="20" spans="2:5" x14ac:dyDescent="0.3">
      <c r="B20" s="2"/>
      <c r="C20" s="41"/>
      <c r="D20" s="17"/>
      <c r="E20" s="73"/>
    </row>
    <row r="21" spans="2:5" x14ac:dyDescent="0.3">
      <c r="B21" s="2"/>
      <c r="C21" s="41"/>
      <c r="D21" s="17"/>
      <c r="E21" s="73"/>
    </row>
    <row r="22" spans="2:5" x14ac:dyDescent="0.3">
      <c r="B22" s="2"/>
      <c r="C22" s="41"/>
      <c r="D22" s="17"/>
      <c r="E22" s="73"/>
    </row>
    <row r="23" spans="2:5" x14ac:dyDescent="0.3">
      <c r="B23" s="2"/>
      <c r="C23" s="41"/>
      <c r="D23" s="17"/>
      <c r="E23" s="73"/>
    </row>
    <row r="24" spans="2:5" x14ac:dyDescent="0.3">
      <c r="B24" s="2"/>
      <c r="C24" s="41"/>
      <c r="D24" s="17"/>
      <c r="E24" s="73"/>
    </row>
    <row r="25" spans="2:5" x14ac:dyDescent="0.3">
      <c r="B25" s="2"/>
      <c r="C25" s="41"/>
      <c r="D25" s="17"/>
      <c r="E25" s="73"/>
    </row>
    <row r="26" spans="2:5" x14ac:dyDescent="0.3">
      <c r="B26" s="2"/>
      <c r="C26" s="41"/>
      <c r="D26" s="17"/>
      <c r="E26" s="73"/>
    </row>
    <row r="27" spans="2:5" x14ac:dyDescent="0.3">
      <c r="B27" s="2"/>
      <c r="C27" s="41"/>
      <c r="D27" s="17"/>
      <c r="E27" s="73"/>
    </row>
    <row r="28" spans="2:5" x14ac:dyDescent="0.3">
      <c r="B28" s="2"/>
      <c r="C28" s="41"/>
      <c r="D28" s="17"/>
      <c r="E28" s="73"/>
    </row>
    <row r="29" spans="2:5" x14ac:dyDescent="0.3">
      <c r="B29" s="2"/>
      <c r="C29" s="41"/>
      <c r="D29" s="17"/>
      <c r="E29" s="73"/>
    </row>
    <row r="30" spans="2:5" x14ac:dyDescent="0.3">
      <c r="B30" s="2"/>
      <c r="C30" s="41"/>
      <c r="D30" s="17"/>
      <c r="E30" s="73"/>
    </row>
    <row r="31" spans="2:5" x14ac:dyDescent="0.3">
      <c r="B31" s="2"/>
      <c r="C31" s="41"/>
      <c r="D31" s="17"/>
      <c r="E31" s="73"/>
    </row>
  </sheetData>
  <hyperlinks>
    <hyperlink ref="A1" location="Índice!A1" display="Voltar" xr:uid="{A11F6284-6C38-452D-8B9F-B8C02A73F111}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6584-56A9-4516-93E7-A714A0B7C425}">
  <dimension ref="A1:AK31"/>
  <sheetViews>
    <sheetView showGridLines="0" zoomScale="85" zoomScaleNormal="85" workbookViewId="0">
      <selection activeCell="F3" sqref="F3"/>
    </sheetView>
  </sheetViews>
  <sheetFormatPr defaultRowHeight="14.4" x14ac:dyDescent="0.3"/>
  <cols>
    <col min="1" max="1" width="2.6640625" customWidth="1"/>
    <col min="2" max="2" width="9.77734375" customWidth="1"/>
    <col min="3" max="3" width="20.5546875" style="34" customWidth="1"/>
    <col min="4" max="4" width="20.5546875" customWidth="1"/>
    <col min="5" max="5" width="8.6640625" customWidth="1"/>
    <col min="6" max="6" width="18.33203125" customWidth="1"/>
    <col min="7" max="7" width="20.33203125" customWidth="1"/>
  </cols>
  <sheetData>
    <row r="1" spans="1:37" s="19" customFormat="1" x14ac:dyDescent="0.3">
      <c r="A1" s="29" t="s">
        <v>35</v>
      </c>
      <c r="B1" s="29"/>
      <c r="C1" s="32"/>
    </row>
    <row r="2" spans="1:37" s="19" customFormat="1" ht="6" customHeight="1" x14ac:dyDescent="0.3">
      <c r="C2" s="32"/>
    </row>
    <row r="3" spans="1:37" s="30" customFormat="1" ht="23.4" x14ac:dyDescent="0.3">
      <c r="C3" s="33"/>
      <c r="E3" s="31"/>
      <c r="F3" s="38" t="str">
        <f>Índice!Q3</f>
        <v>Combustéis Sustentáveis de Aviação no Brasil e sinergia com o diesel verde</v>
      </c>
      <c r="G3" s="31"/>
      <c r="H3" s="2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5" spans="1:37" ht="15.6" x14ac:dyDescent="0.3">
      <c r="C5" s="36" t="str">
        <f>Índice!Q58</f>
        <v>Gráfico 14 - Redução de emissões com diesel verde</v>
      </c>
      <c r="D5" s="1"/>
    </row>
    <row r="6" spans="1:37" ht="15.6" x14ac:dyDescent="0.3">
      <c r="C6" s="36"/>
      <c r="D6" s="1"/>
    </row>
    <row r="7" spans="1:37" ht="28.8" x14ac:dyDescent="0.3">
      <c r="B7" s="4" t="s">
        <v>8</v>
      </c>
      <c r="C7" s="11" t="s">
        <v>112</v>
      </c>
      <c r="D7" s="10" t="s">
        <v>113</v>
      </c>
      <c r="E7" s="14"/>
    </row>
    <row r="8" spans="1:37" x14ac:dyDescent="0.3">
      <c r="B8" s="2">
        <v>2027</v>
      </c>
      <c r="C8" s="77">
        <v>160.81232065097205</v>
      </c>
      <c r="D8" s="82">
        <v>158.18611632730722</v>
      </c>
      <c r="E8" s="14"/>
    </row>
    <row r="9" spans="1:37" x14ac:dyDescent="0.3">
      <c r="B9" s="2">
        <v>2028</v>
      </c>
      <c r="C9" s="79">
        <v>163.95965347856665</v>
      </c>
      <c r="D9" s="83">
        <v>161.28205048689938</v>
      </c>
      <c r="E9" s="18"/>
    </row>
    <row r="10" spans="1:37" x14ac:dyDescent="0.3">
      <c r="B10" s="2">
        <v>2029</v>
      </c>
      <c r="C10" s="79">
        <v>166.50444924570624</v>
      </c>
      <c r="D10" s="83">
        <v>163.78528753752116</v>
      </c>
      <c r="E10" s="18"/>
    </row>
    <row r="11" spans="1:37" x14ac:dyDescent="0.3">
      <c r="B11" s="2">
        <v>2030</v>
      </c>
      <c r="C11" s="79">
        <v>168.81516081855511</v>
      </c>
      <c r="D11" s="83">
        <v>166.05826319126388</v>
      </c>
      <c r="E11" s="18"/>
    </row>
    <row r="12" spans="1:37" x14ac:dyDescent="0.3">
      <c r="B12" s="2">
        <v>2031</v>
      </c>
      <c r="C12" s="79">
        <v>170.86205314467841</v>
      </c>
      <c r="D12" s="83">
        <v>168.07172799482433</v>
      </c>
    </row>
    <row r="13" spans="1:37" x14ac:dyDescent="0.3">
      <c r="B13" s="2">
        <v>2032</v>
      </c>
      <c r="C13" s="81">
        <v>172.84132087724586</v>
      </c>
      <c r="D13" s="84">
        <v>170.01867257294742</v>
      </c>
    </row>
    <row r="14" spans="1:37" x14ac:dyDescent="0.3">
      <c r="B14" s="2">
        <v>2033</v>
      </c>
      <c r="C14" s="41">
        <v>174.87642958871447</v>
      </c>
      <c r="D14" s="17">
        <v>172.02054619847516</v>
      </c>
    </row>
    <row r="15" spans="1:37" x14ac:dyDescent="0.3">
      <c r="B15" s="2">
        <v>2034</v>
      </c>
      <c r="C15" s="41">
        <v>176.63937815022638</v>
      </c>
      <c r="D15" s="17">
        <v>173.75470428475543</v>
      </c>
    </row>
    <row r="16" spans="1:37" x14ac:dyDescent="0.3">
      <c r="B16" s="2">
        <v>2035</v>
      </c>
      <c r="C16" s="41">
        <v>178.21998811811125</v>
      </c>
      <c r="D16" s="17">
        <v>175.3095015243936</v>
      </c>
    </row>
    <row r="17" spans="2:6" x14ac:dyDescent="0.3">
      <c r="B17" s="2">
        <v>2036</v>
      </c>
      <c r="C17" s="41">
        <v>180.0106934376538</v>
      </c>
      <c r="D17" s="17">
        <v>177.07096307683202</v>
      </c>
    </row>
    <row r="18" spans="2:6" x14ac:dyDescent="0.3">
      <c r="B18" s="2">
        <v>2037</v>
      </c>
      <c r="C18" s="41">
        <v>181.16427032345018</v>
      </c>
      <c r="D18" s="17">
        <v>178.20570105406159</v>
      </c>
    </row>
    <row r="19" spans="2:6" x14ac:dyDescent="0.3">
      <c r="B19" s="2"/>
      <c r="C19" s="41"/>
      <c r="D19" s="17"/>
      <c r="E19" s="17"/>
      <c r="F19" s="73"/>
    </row>
    <row r="20" spans="2:6" x14ac:dyDescent="0.3">
      <c r="B20" s="2"/>
      <c r="C20" s="41"/>
      <c r="D20" s="17"/>
      <c r="E20" s="17"/>
      <c r="F20" s="73"/>
    </row>
    <row r="21" spans="2:6" x14ac:dyDescent="0.3">
      <c r="B21" s="2"/>
      <c r="C21" s="41"/>
      <c r="D21" s="18"/>
      <c r="E21" s="17"/>
      <c r="F21" s="73"/>
    </row>
    <row r="22" spans="2:6" x14ac:dyDescent="0.3">
      <c r="B22" s="2"/>
      <c r="C22" s="41"/>
      <c r="D22" s="17"/>
      <c r="E22" s="17"/>
      <c r="F22" s="73"/>
    </row>
    <row r="23" spans="2:6" x14ac:dyDescent="0.3">
      <c r="B23" s="2"/>
      <c r="C23" s="41"/>
      <c r="D23" s="17"/>
      <c r="E23" s="17"/>
      <c r="F23" s="73"/>
    </row>
    <row r="24" spans="2:6" x14ac:dyDescent="0.3">
      <c r="B24" s="2"/>
      <c r="C24" s="41"/>
      <c r="D24" s="17"/>
      <c r="E24" s="17"/>
      <c r="F24" s="73"/>
    </row>
    <row r="25" spans="2:6" x14ac:dyDescent="0.3">
      <c r="B25" s="2"/>
      <c r="C25" s="41"/>
      <c r="D25" s="17"/>
      <c r="E25" s="17"/>
      <c r="F25" s="73"/>
    </row>
    <row r="26" spans="2:6" x14ac:dyDescent="0.3">
      <c r="B26" s="2"/>
      <c r="C26" s="41"/>
      <c r="D26" s="17"/>
      <c r="E26" s="17"/>
      <c r="F26" s="73"/>
    </row>
    <row r="27" spans="2:6" x14ac:dyDescent="0.3">
      <c r="B27" s="2"/>
      <c r="C27" s="41"/>
      <c r="D27" s="17"/>
      <c r="E27" s="17"/>
      <c r="F27" s="73"/>
    </row>
    <row r="28" spans="2:6" x14ac:dyDescent="0.3">
      <c r="B28" s="2"/>
      <c r="C28" s="41"/>
      <c r="D28" s="17"/>
      <c r="E28" s="17"/>
      <c r="F28" s="73"/>
    </row>
    <row r="29" spans="2:6" x14ac:dyDescent="0.3">
      <c r="B29" s="2"/>
      <c r="C29" s="41"/>
      <c r="D29" s="17"/>
      <c r="E29" s="17"/>
      <c r="F29" s="73"/>
    </row>
    <row r="30" spans="2:6" x14ac:dyDescent="0.3">
      <c r="B30" s="2"/>
      <c r="C30" s="41"/>
      <c r="D30" s="17"/>
      <c r="E30" s="17"/>
      <c r="F30" s="73"/>
    </row>
    <row r="31" spans="2:6" x14ac:dyDescent="0.3">
      <c r="B31" s="2"/>
      <c r="C31" s="41"/>
      <c r="D31" s="17"/>
      <c r="E31" s="17"/>
      <c r="F31" s="73"/>
    </row>
  </sheetData>
  <hyperlinks>
    <hyperlink ref="A1" location="Índice!A1" display="Voltar" xr:uid="{FD322FD6-F511-44A8-AF89-9623DB3D1D4D}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91D5-3747-40F6-BD89-AF19090D65F2}">
  <dimension ref="A1:AK31"/>
  <sheetViews>
    <sheetView showGridLines="0" zoomScale="85" zoomScaleNormal="85" workbookViewId="0">
      <selection activeCell="G7" sqref="G7"/>
    </sheetView>
  </sheetViews>
  <sheetFormatPr defaultRowHeight="14.4" x14ac:dyDescent="0.3"/>
  <cols>
    <col min="1" max="1" width="2.6640625" customWidth="1"/>
    <col min="2" max="2" width="9.77734375" customWidth="1"/>
    <col min="3" max="3" width="35.44140625" style="34" customWidth="1"/>
    <col min="4" max="4" width="35.44140625" customWidth="1"/>
    <col min="5" max="5" width="9.33203125" customWidth="1"/>
    <col min="6" max="6" width="18.33203125" customWidth="1"/>
    <col min="7" max="7" width="20.33203125" customWidth="1"/>
  </cols>
  <sheetData>
    <row r="1" spans="1:37" s="19" customFormat="1" x14ac:dyDescent="0.3">
      <c r="A1" s="29" t="s">
        <v>35</v>
      </c>
      <c r="B1" s="29"/>
      <c r="C1" s="32"/>
    </row>
    <row r="2" spans="1:37" s="19" customFormat="1" ht="6" customHeight="1" x14ac:dyDescent="0.3">
      <c r="C2" s="32"/>
    </row>
    <row r="3" spans="1:37" s="30" customFormat="1" ht="23.4" x14ac:dyDescent="0.3">
      <c r="C3" s="33"/>
      <c r="E3" s="38" t="str">
        <f>Índice!Q3</f>
        <v>Combustéis Sustentáveis de Aviação no Brasil e sinergia com o diesel verde</v>
      </c>
      <c r="G3" s="31"/>
      <c r="H3" s="2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5" spans="1:37" ht="15.6" x14ac:dyDescent="0.3">
      <c r="C5" s="36" t="str">
        <f>Índice!Q62</f>
        <v>Gráfico 15 - Oferta de diesel verde a partir de projetos de SAF</v>
      </c>
      <c r="D5" s="1"/>
    </row>
    <row r="6" spans="1:37" ht="15.6" x14ac:dyDescent="0.3">
      <c r="C6" s="36"/>
      <c r="D6" s="1"/>
    </row>
    <row r="7" spans="1:37" ht="28.8" x14ac:dyDescent="0.3">
      <c r="B7" s="4" t="s">
        <v>8</v>
      </c>
      <c r="C7" s="11" t="s">
        <v>115</v>
      </c>
      <c r="D7" s="10" t="s">
        <v>116</v>
      </c>
      <c r="E7" s="14"/>
    </row>
    <row r="8" spans="1:37" x14ac:dyDescent="0.3">
      <c r="B8" s="2">
        <v>2027</v>
      </c>
      <c r="C8" s="77">
        <v>150</v>
      </c>
      <c r="D8" s="82">
        <v>131.74299357302385</v>
      </c>
      <c r="E8" s="14"/>
    </row>
    <row r="9" spans="1:37" x14ac:dyDescent="0.3">
      <c r="B9" s="2">
        <v>2028</v>
      </c>
      <c r="C9" s="79">
        <v>243.5214626391097</v>
      </c>
      <c r="D9" s="83">
        <v>131.74299357302385</v>
      </c>
      <c r="E9" s="18"/>
    </row>
    <row r="10" spans="1:37" x14ac:dyDescent="0.3">
      <c r="B10" s="2">
        <v>2029</v>
      </c>
      <c r="C10" s="79">
        <v>461.1287758346582</v>
      </c>
      <c r="D10" s="83">
        <v>131.74299357302385</v>
      </c>
      <c r="E10" s="18"/>
    </row>
    <row r="11" spans="1:37" x14ac:dyDescent="0.3">
      <c r="B11" s="2">
        <v>2030</v>
      </c>
      <c r="C11" s="79">
        <v>573.90613119513375</v>
      </c>
      <c r="D11" s="83">
        <v>131.74299357302385</v>
      </c>
      <c r="E11" s="18"/>
    </row>
    <row r="12" spans="1:37" x14ac:dyDescent="0.3">
      <c r="B12" s="2">
        <v>2031</v>
      </c>
      <c r="C12" s="79">
        <v>599.64056127738991</v>
      </c>
      <c r="D12" s="83">
        <v>131.74299357302385</v>
      </c>
    </row>
    <row r="13" spans="1:37" x14ac:dyDescent="0.3">
      <c r="B13" s="2">
        <v>2032</v>
      </c>
      <c r="C13" s="81">
        <v>746.64639063616039</v>
      </c>
      <c r="D13" s="84">
        <v>131.74299357302385</v>
      </c>
    </row>
    <row r="14" spans="1:37" x14ac:dyDescent="0.3">
      <c r="B14" s="2">
        <v>2033</v>
      </c>
      <c r="C14" s="41">
        <v>831.75502868597493</v>
      </c>
      <c r="D14" s="17">
        <v>131.74299357302385</v>
      </c>
    </row>
    <row r="15" spans="1:37" x14ac:dyDescent="0.3">
      <c r="B15" s="2">
        <v>2034</v>
      </c>
      <c r="C15" s="41">
        <v>848.00304140457592</v>
      </c>
      <c r="D15" s="17">
        <v>131.74299357302385</v>
      </c>
    </row>
    <row r="16" spans="1:37" x14ac:dyDescent="0.3">
      <c r="B16" s="2">
        <v>2035</v>
      </c>
      <c r="C16" s="41">
        <v>848.00304140457592</v>
      </c>
      <c r="D16" s="17">
        <v>131.74299357302385</v>
      </c>
    </row>
    <row r="17" spans="2:6" x14ac:dyDescent="0.3">
      <c r="B17" s="2">
        <v>2036</v>
      </c>
      <c r="C17" s="41">
        <v>848.00304140457592</v>
      </c>
      <c r="D17" s="17">
        <v>131.74299357302385</v>
      </c>
    </row>
    <row r="18" spans="2:6" x14ac:dyDescent="0.3">
      <c r="B18" s="2">
        <v>2037</v>
      </c>
      <c r="C18" s="41">
        <v>848.00304140457592</v>
      </c>
      <c r="D18" s="17">
        <v>131.74299357302385</v>
      </c>
    </row>
    <row r="19" spans="2:6" x14ac:dyDescent="0.3">
      <c r="B19" s="2"/>
      <c r="C19" s="41"/>
      <c r="D19" s="17"/>
      <c r="E19" s="17"/>
      <c r="F19" s="73"/>
    </row>
    <row r="20" spans="2:6" x14ac:dyDescent="0.3">
      <c r="B20" s="2"/>
      <c r="C20" s="41"/>
      <c r="D20" s="17"/>
      <c r="E20" s="17"/>
      <c r="F20" s="73"/>
    </row>
    <row r="21" spans="2:6" x14ac:dyDescent="0.3">
      <c r="B21" s="2"/>
      <c r="C21" s="41"/>
      <c r="D21" s="18"/>
      <c r="E21" s="17"/>
      <c r="F21" s="73"/>
    </row>
    <row r="22" spans="2:6" x14ac:dyDescent="0.3">
      <c r="B22" s="2"/>
      <c r="C22" s="41"/>
      <c r="D22" s="17"/>
      <c r="E22" s="17"/>
      <c r="F22" s="73"/>
    </row>
    <row r="23" spans="2:6" x14ac:dyDescent="0.3">
      <c r="B23" s="2"/>
      <c r="C23" s="41"/>
      <c r="D23" s="17"/>
      <c r="E23" s="17"/>
      <c r="F23" s="73"/>
    </row>
    <row r="24" spans="2:6" x14ac:dyDescent="0.3">
      <c r="B24" s="2"/>
      <c r="C24" s="41"/>
      <c r="D24" s="17"/>
      <c r="E24" s="17"/>
      <c r="F24" s="73"/>
    </row>
    <row r="25" spans="2:6" x14ac:dyDescent="0.3">
      <c r="B25" s="2"/>
      <c r="C25" s="41"/>
      <c r="D25" s="17"/>
      <c r="E25" s="17"/>
      <c r="F25" s="73"/>
    </row>
    <row r="26" spans="2:6" x14ac:dyDescent="0.3">
      <c r="B26" s="2"/>
      <c r="C26" s="41"/>
      <c r="D26" s="17"/>
      <c r="E26" s="17"/>
      <c r="F26" s="73"/>
    </row>
    <row r="27" spans="2:6" x14ac:dyDescent="0.3">
      <c r="B27" s="2"/>
      <c r="C27" s="41"/>
      <c r="D27" s="17"/>
      <c r="E27" s="17"/>
      <c r="F27" s="73"/>
    </row>
    <row r="28" spans="2:6" x14ac:dyDescent="0.3">
      <c r="B28" s="2"/>
      <c r="C28" s="41"/>
      <c r="D28" s="17"/>
      <c r="E28" s="17"/>
      <c r="F28" s="73"/>
    </row>
    <row r="29" spans="2:6" x14ac:dyDescent="0.3">
      <c r="B29" s="2"/>
      <c r="C29" s="41"/>
      <c r="D29" s="17"/>
      <c r="E29" s="17"/>
      <c r="F29" s="73"/>
    </row>
    <row r="30" spans="2:6" x14ac:dyDescent="0.3">
      <c r="B30" s="2"/>
      <c r="C30" s="41"/>
      <c r="D30" s="17"/>
      <c r="E30" s="17"/>
      <c r="F30" s="73"/>
    </row>
    <row r="31" spans="2:6" x14ac:dyDescent="0.3">
      <c r="B31" s="2"/>
      <c r="C31" s="41"/>
      <c r="D31" s="17"/>
      <c r="E31" s="17"/>
      <c r="F31" s="73"/>
    </row>
  </sheetData>
  <hyperlinks>
    <hyperlink ref="A1" location="Índice!A1" display="Voltar" xr:uid="{DDB4D9CB-8E71-41DF-95BC-636D61DFD9D7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70D5-165A-4541-B323-03E8309B0223}">
  <dimension ref="A1:AJ25"/>
  <sheetViews>
    <sheetView showGridLines="0" zoomScale="85" zoomScaleNormal="85" workbookViewId="0">
      <selection activeCell="C18" sqref="C18"/>
    </sheetView>
  </sheetViews>
  <sheetFormatPr defaultRowHeight="14.4" x14ac:dyDescent="0.3"/>
  <cols>
    <col min="1" max="1" width="2.6640625" customWidth="1"/>
    <col min="2" max="2" width="15.77734375" bestFit="1" customWidth="1"/>
    <col min="3" max="3" width="30.77734375" style="34" customWidth="1"/>
    <col min="4" max="4" width="30.77734375" customWidth="1"/>
    <col min="5" max="5" width="8.6640625" customWidth="1"/>
  </cols>
  <sheetData>
    <row r="1" spans="1:36" s="19" customFormat="1" x14ac:dyDescent="0.3">
      <c r="A1" s="29" t="s">
        <v>35</v>
      </c>
      <c r="B1" s="29"/>
      <c r="C1" s="32"/>
    </row>
    <row r="2" spans="1:36" s="19" customFormat="1" ht="6" customHeight="1" x14ac:dyDescent="0.3">
      <c r="C2" s="32"/>
    </row>
    <row r="3" spans="1:36" s="30" customFormat="1" ht="23.4" x14ac:dyDescent="0.3">
      <c r="C3" s="33"/>
      <c r="D3" s="31"/>
      <c r="E3" s="38" t="str">
        <f>Índice!Q3</f>
        <v>Combustéis Sustentáveis de Aviação no Brasil e sinergia com o diesel verde</v>
      </c>
      <c r="F3" s="31"/>
      <c r="G3" s="2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5" spans="1:36" ht="15.6" x14ac:dyDescent="0.3">
      <c r="C5" s="37" t="str">
        <f>Índice!Q6</f>
        <v>Gráfico 1 - Capacidade instalada e planejada de SAF no mundo</v>
      </c>
    </row>
    <row r="7" spans="1:36" x14ac:dyDescent="0.3">
      <c r="B7" s="85" t="s">
        <v>38</v>
      </c>
      <c r="C7" s="87" t="s">
        <v>46</v>
      </c>
      <c r="D7" s="85" t="s">
        <v>53</v>
      </c>
      <c r="E7" s="48"/>
    </row>
    <row r="8" spans="1:36" x14ac:dyDescent="0.3">
      <c r="B8" s="86"/>
      <c r="C8" s="88"/>
      <c r="D8" s="86"/>
      <c r="E8" s="43"/>
    </row>
    <row r="9" spans="1:36" x14ac:dyDescent="0.3">
      <c r="B9" s="44" t="s">
        <v>39</v>
      </c>
      <c r="C9" s="49">
        <v>2761.953741496598</v>
      </c>
      <c r="D9" s="50">
        <v>17742.036734693873</v>
      </c>
      <c r="E9" s="5"/>
    </row>
    <row r="10" spans="1:36" x14ac:dyDescent="0.3">
      <c r="B10" s="45" t="s">
        <v>40</v>
      </c>
      <c r="C10" s="51">
        <v>0</v>
      </c>
      <c r="D10" s="16">
        <v>4035.0816326530612</v>
      </c>
      <c r="E10" s="5"/>
    </row>
    <row r="11" spans="1:36" x14ac:dyDescent="0.3">
      <c r="B11" s="46" t="s">
        <v>41</v>
      </c>
      <c r="C11" s="51">
        <v>0</v>
      </c>
      <c r="D11" s="16">
        <v>1802.5170068027212</v>
      </c>
      <c r="E11" s="5"/>
    </row>
    <row r="12" spans="1:36" x14ac:dyDescent="0.3">
      <c r="B12" s="46" t="s">
        <v>42</v>
      </c>
      <c r="C12" s="52">
        <v>2035.3061224489793</v>
      </c>
      <c r="D12" s="16">
        <v>16751.597278911569</v>
      </c>
      <c r="E12" s="5"/>
    </row>
    <row r="13" spans="1:36" x14ac:dyDescent="0.3">
      <c r="B13" s="46" t="s">
        <v>43</v>
      </c>
      <c r="C13" s="52">
        <v>3393.11156462585</v>
      </c>
      <c r="D13" s="16">
        <v>14216.730612244901</v>
      </c>
      <c r="E13" s="5"/>
    </row>
    <row r="14" spans="1:36" x14ac:dyDescent="0.3">
      <c r="B14" s="46" t="s">
        <v>44</v>
      </c>
      <c r="C14" s="52">
        <v>92.857142857142861</v>
      </c>
      <c r="D14" s="16">
        <v>1482.3578231292518</v>
      </c>
      <c r="E14" s="5"/>
    </row>
    <row r="15" spans="1:36" x14ac:dyDescent="0.3">
      <c r="B15" s="46" t="s">
        <v>45</v>
      </c>
      <c r="C15" s="51">
        <v>0</v>
      </c>
      <c r="D15" s="16">
        <v>68.027210884353735</v>
      </c>
      <c r="E15" s="5"/>
    </row>
    <row r="16" spans="1:36" x14ac:dyDescent="0.3">
      <c r="B16" s="46"/>
      <c r="C16"/>
      <c r="D16" s="5"/>
      <c r="E16" s="5"/>
    </row>
    <row r="17" spans="2:5" x14ac:dyDescent="0.3">
      <c r="B17" s="46"/>
      <c r="C17"/>
      <c r="D17" s="5"/>
      <c r="E17" s="5"/>
    </row>
    <row r="18" spans="2:5" x14ac:dyDescent="0.3">
      <c r="B18" s="46"/>
      <c r="C18"/>
      <c r="D18" s="5"/>
      <c r="E18" s="5"/>
    </row>
    <row r="19" spans="2:5" x14ac:dyDescent="0.3">
      <c r="B19" s="46"/>
      <c r="C19"/>
      <c r="D19" s="5"/>
      <c r="E19" s="5"/>
    </row>
    <row r="20" spans="2:5" x14ac:dyDescent="0.3">
      <c r="B20" s="46"/>
      <c r="C20"/>
      <c r="D20" s="5"/>
      <c r="E20" s="5"/>
    </row>
    <row r="21" spans="2:5" x14ac:dyDescent="0.3">
      <c r="B21" s="46"/>
      <c r="C21"/>
      <c r="D21" s="5"/>
      <c r="E21" s="5"/>
    </row>
    <row r="22" spans="2:5" x14ac:dyDescent="0.3">
      <c r="B22" s="46"/>
      <c r="C22"/>
    </row>
    <row r="23" spans="2:5" x14ac:dyDescent="0.3">
      <c r="B23" s="46"/>
      <c r="C23"/>
    </row>
    <row r="24" spans="2:5" x14ac:dyDescent="0.3">
      <c r="B24" s="46"/>
      <c r="C24"/>
    </row>
    <row r="25" spans="2:5" x14ac:dyDescent="0.3">
      <c r="B25" s="47"/>
      <c r="C25"/>
    </row>
  </sheetData>
  <mergeCells count="3">
    <mergeCell ref="B7:B8"/>
    <mergeCell ref="C7:C8"/>
    <mergeCell ref="D7:D8"/>
  </mergeCells>
  <hyperlinks>
    <hyperlink ref="A1" location="Índice!A1" display="Voltar" xr:uid="{558DC797-96CA-4EE4-8100-CE2A60D726A1}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BC2D7-6C53-4E0F-95A6-BFCCD45C851C}">
  <dimension ref="A1:AH27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2" max="2" width="16.5546875" bestFit="1" customWidth="1"/>
    <col min="3" max="3" width="30.77734375" style="34" customWidth="1"/>
    <col min="4" max="4" width="30.77734375" customWidth="1"/>
  </cols>
  <sheetData>
    <row r="1" spans="1:34" s="19" customFormat="1" x14ac:dyDescent="0.3">
      <c r="A1" s="29" t="s">
        <v>35</v>
      </c>
      <c r="B1" s="29"/>
      <c r="C1" s="32"/>
    </row>
    <row r="2" spans="1:34" s="19" customFormat="1" ht="6" customHeight="1" x14ac:dyDescent="0.3">
      <c r="C2" s="32"/>
    </row>
    <row r="3" spans="1:34" s="30" customFormat="1" ht="23.4" x14ac:dyDescent="0.3">
      <c r="C3" s="33"/>
      <c r="E3" s="38" t="str">
        <f>Índice!Q3</f>
        <v>Combustéis Sustentáveis de Aviação no Brasil e sinergia com o diesel verde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5" spans="1:34" ht="15.6" x14ac:dyDescent="0.3">
      <c r="C5" s="36" t="str">
        <f>Índice!Q10</f>
        <v>Gráfico 2 - Capacidade instalada e planejada de SAF por rota</v>
      </c>
    </row>
    <row r="7" spans="1:34" x14ac:dyDescent="0.3">
      <c r="B7" s="85" t="s">
        <v>38</v>
      </c>
      <c r="C7" s="87" t="s">
        <v>46</v>
      </c>
      <c r="D7" s="85" t="s">
        <v>53</v>
      </c>
    </row>
    <row r="8" spans="1:34" x14ac:dyDescent="0.3">
      <c r="B8" s="86"/>
      <c r="C8" s="88"/>
      <c r="D8" s="86"/>
    </row>
    <row r="9" spans="1:34" x14ac:dyDescent="0.3">
      <c r="B9" s="46" t="s">
        <v>2</v>
      </c>
      <c r="C9" s="50">
        <v>6329.9551020408162</v>
      </c>
      <c r="D9" s="50">
        <v>34155.919727891167</v>
      </c>
    </row>
    <row r="10" spans="1:34" x14ac:dyDescent="0.3">
      <c r="B10" s="46" t="s">
        <v>5</v>
      </c>
      <c r="C10" s="16">
        <v>78.911564625850346</v>
      </c>
      <c r="D10" s="16">
        <v>6210.2680272108837</v>
      </c>
    </row>
    <row r="11" spans="1:34" x14ac:dyDescent="0.3">
      <c r="B11" s="46" t="s">
        <v>48</v>
      </c>
      <c r="C11" s="16">
        <v>1334.7238095238095</v>
      </c>
      <c r="D11" s="16">
        <v>1324.2884353741497</v>
      </c>
    </row>
    <row r="12" spans="1:34" x14ac:dyDescent="0.3">
      <c r="B12" s="46" t="s">
        <v>49</v>
      </c>
      <c r="C12" s="16">
        <v>59.863945578231295</v>
      </c>
      <c r="D12" s="16">
        <v>4371.4857142857145</v>
      </c>
    </row>
    <row r="13" spans="1:34" x14ac:dyDescent="0.3">
      <c r="B13" s="46" t="s">
        <v>50</v>
      </c>
      <c r="C13" s="16">
        <v>69.751020408163271</v>
      </c>
      <c r="D13" s="16">
        <v>6924.6585034013615</v>
      </c>
    </row>
    <row r="14" spans="1:34" x14ac:dyDescent="0.3">
      <c r="B14" s="46" t="s">
        <v>51</v>
      </c>
      <c r="C14" s="16">
        <v>410.02312925170065</v>
      </c>
      <c r="D14" s="16">
        <v>3111.7278911564626</v>
      </c>
    </row>
    <row r="15" spans="1:34" x14ac:dyDescent="0.3">
      <c r="B15" s="46" t="s">
        <v>52</v>
      </c>
      <c r="C15" s="16">
        <v>8283.2285714285717</v>
      </c>
      <c r="D15" s="16">
        <v>56098.348299319739</v>
      </c>
    </row>
    <row r="16" spans="1:34" x14ac:dyDescent="0.3">
      <c r="B16" s="3"/>
      <c r="C16" s="35"/>
      <c r="D16" s="7"/>
    </row>
    <row r="17" spans="2:4" x14ac:dyDescent="0.3">
      <c r="B17" s="3"/>
      <c r="C17" s="35"/>
      <c r="D17" s="7"/>
    </row>
    <row r="18" spans="2:4" x14ac:dyDescent="0.3">
      <c r="B18" s="3"/>
      <c r="C18" s="35"/>
      <c r="D18" s="7"/>
    </row>
    <row r="19" spans="2:4" x14ac:dyDescent="0.3">
      <c r="B19" s="3"/>
      <c r="C19" s="35"/>
      <c r="D19" s="7"/>
    </row>
    <row r="20" spans="2:4" x14ac:dyDescent="0.3">
      <c r="B20" s="3"/>
      <c r="C20" s="35"/>
      <c r="D20" s="7"/>
    </row>
    <row r="21" spans="2:4" x14ac:dyDescent="0.3">
      <c r="B21" s="3"/>
      <c r="C21" s="35"/>
      <c r="D21" s="7"/>
    </row>
    <row r="22" spans="2:4" x14ac:dyDescent="0.3">
      <c r="B22" s="2"/>
      <c r="C22" s="35"/>
      <c r="D22" s="6"/>
    </row>
    <row r="23" spans="2:4" x14ac:dyDescent="0.3">
      <c r="B23" s="2"/>
      <c r="C23" s="35"/>
      <c r="D23" s="8"/>
    </row>
    <row r="24" spans="2:4" x14ac:dyDescent="0.3">
      <c r="B24" s="2"/>
      <c r="C24" s="35"/>
      <c r="D24" s="8"/>
    </row>
    <row r="25" spans="2:4" x14ac:dyDescent="0.3">
      <c r="B25" s="2"/>
      <c r="C25" s="35"/>
      <c r="D25" s="8"/>
    </row>
    <row r="26" spans="2:4" x14ac:dyDescent="0.3">
      <c r="B26" s="2"/>
      <c r="C26" s="35"/>
      <c r="D26" s="8"/>
    </row>
    <row r="27" spans="2:4" x14ac:dyDescent="0.3">
      <c r="B27" s="2"/>
      <c r="C27" s="35"/>
      <c r="D27" s="8"/>
    </row>
  </sheetData>
  <mergeCells count="3">
    <mergeCell ref="B7:B8"/>
    <mergeCell ref="C7:C8"/>
    <mergeCell ref="D7:D8"/>
  </mergeCells>
  <hyperlinks>
    <hyperlink ref="A1" location="Índice!A1" display="Voltar" xr:uid="{D74CDCCF-EF96-44FA-8171-0AD1AEDCB2A5}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DAEA-6B4E-46FE-AF47-D66C547EBFA2}">
  <dimension ref="A1:AJ16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3" max="3" width="19.6640625" style="34" customWidth="1"/>
    <col min="4" max="4" width="15.5546875" bestFit="1" customWidth="1"/>
    <col min="5" max="5" width="19.6640625" customWidth="1"/>
    <col min="6" max="6" width="15.5546875" bestFit="1" customWidth="1"/>
    <col min="7" max="7" width="19.6640625" customWidth="1"/>
    <col min="8" max="8" width="29" customWidth="1"/>
  </cols>
  <sheetData>
    <row r="1" spans="1:36" s="19" customFormat="1" x14ac:dyDescent="0.3">
      <c r="A1" s="29" t="s">
        <v>35</v>
      </c>
      <c r="B1" s="29"/>
      <c r="C1" s="32"/>
    </row>
    <row r="2" spans="1:36" s="19" customFormat="1" ht="6" customHeight="1" x14ac:dyDescent="0.3">
      <c r="C2" s="32"/>
    </row>
    <row r="3" spans="1:36" s="30" customFormat="1" ht="23.4" x14ac:dyDescent="0.3">
      <c r="C3" s="33"/>
      <c r="D3" s="31"/>
      <c r="E3" s="38" t="str">
        <f>Índice!Q3</f>
        <v>Combustéis Sustentáveis de Aviação no Brasil e sinergia com o diesel verde</v>
      </c>
      <c r="F3" s="31"/>
      <c r="G3" s="2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5" spans="1:36" ht="15.6" x14ac:dyDescent="0.3">
      <c r="C5" s="36" t="str">
        <f>Índice!Q14</f>
        <v>Gráfico 3 - Projeção de oferta de SAF em médio e longo prazo</v>
      </c>
    </row>
    <row r="7" spans="1:36" x14ac:dyDescent="0.3">
      <c r="C7" s="89" t="s">
        <v>59</v>
      </c>
      <c r="D7" s="90"/>
    </row>
    <row r="8" spans="1:36" x14ac:dyDescent="0.3">
      <c r="B8" s="4" t="s">
        <v>55</v>
      </c>
      <c r="C8" s="11">
        <v>2035</v>
      </c>
      <c r="D8" s="10">
        <v>2050</v>
      </c>
    </row>
    <row r="9" spans="1:36" x14ac:dyDescent="0.3">
      <c r="B9" s="3" t="s">
        <v>56</v>
      </c>
      <c r="C9" s="39">
        <v>60.8</v>
      </c>
      <c r="D9" s="13">
        <v>202.8</v>
      </c>
      <c r="E9" s="15"/>
    </row>
    <row r="10" spans="1:36" x14ac:dyDescent="0.3">
      <c r="B10" s="3" t="s">
        <v>57</v>
      </c>
      <c r="C10" s="39">
        <v>115.4</v>
      </c>
      <c r="D10" s="13">
        <v>634.79999999999995</v>
      </c>
      <c r="E10" s="15"/>
    </row>
    <row r="11" spans="1:36" x14ac:dyDescent="0.3">
      <c r="B11" s="3" t="s">
        <v>58</v>
      </c>
      <c r="C11" s="39">
        <v>203.2</v>
      </c>
      <c r="D11" s="13">
        <v>835.3</v>
      </c>
      <c r="E11" s="15"/>
    </row>
    <row r="12" spans="1:36" x14ac:dyDescent="0.3">
      <c r="C12" s="35"/>
      <c r="D12" s="8"/>
      <c r="E12" s="9"/>
      <c r="F12" s="9"/>
    </row>
    <row r="13" spans="1:36" x14ac:dyDescent="0.3">
      <c r="C13" s="35"/>
      <c r="D13" s="8"/>
      <c r="E13" s="9"/>
      <c r="F13" s="9"/>
    </row>
    <row r="14" spans="1:36" x14ac:dyDescent="0.3">
      <c r="C14" s="35"/>
      <c r="D14" s="8"/>
      <c r="E14" s="9"/>
      <c r="F14" s="9"/>
    </row>
    <row r="15" spans="1:36" x14ac:dyDescent="0.3">
      <c r="C15" s="35"/>
      <c r="D15" s="8"/>
      <c r="E15" s="9"/>
      <c r="F15" s="9"/>
    </row>
    <row r="16" spans="1:36" x14ac:dyDescent="0.3">
      <c r="C16" s="35"/>
      <c r="D16" s="8"/>
      <c r="E16" s="9"/>
      <c r="F16" s="9"/>
    </row>
  </sheetData>
  <mergeCells count="1">
    <mergeCell ref="C7:D7"/>
  </mergeCells>
  <hyperlinks>
    <hyperlink ref="A1" location="Índice!A1" display="Voltar" xr:uid="{BBADC32B-97F0-4B39-ABEC-7438D4CEB407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2692-8FE3-4E75-AA44-2ADE6A8077E7}">
  <dimension ref="A1:AI27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3" max="3" width="17.77734375" style="34" customWidth="1"/>
    <col min="4" max="8" width="17.77734375" customWidth="1"/>
  </cols>
  <sheetData>
    <row r="1" spans="1:35" s="19" customFormat="1" x14ac:dyDescent="0.3">
      <c r="A1" s="29" t="s">
        <v>35</v>
      </c>
      <c r="B1" s="29"/>
      <c r="C1" s="32"/>
    </row>
    <row r="2" spans="1:35" s="19" customFormat="1" ht="6" customHeight="1" x14ac:dyDescent="0.3">
      <c r="C2" s="32"/>
    </row>
    <row r="3" spans="1:35" s="30" customFormat="1" ht="23.4" x14ac:dyDescent="0.3">
      <c r="C3" s="33"/>
      <c r="D3" s="31"/>
      <c r="E3" s="38" t="str">
        <f>Índice!Q3</f>
        <v>Combustéis Sustentáveis de Aviação no Brasil e sinergia com o diesel verde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5" spans="1:35" ht="15.6" x14ac:dyDescent="0.3">
      <c r="C5" s="36" t="str">
        <f>Índice!Q18</f>
        <v>Gráfico 4 -  Projeção de demanda de QAV  e emissões de GEE no Brasil</v>
      </c>
    </row>
    <row r="7" spans="1:35" x14ac:dyDescent="0.3">
      <c r="B7" s="85" t="s">
        <v>8</v>
      </c>
      <c r="C7" s="87" t="s">
        <v>10</v>
      </c>
      <c r="D7" s="85"/>
      <c r="E7" s="85"/>
      <c r="F7" s="85" t="s">
        <v>11</v>
      </c>
      <c r="G7" s="85"/>
    </row>
    <row r="8" spans="1:35" ht="28.8" x14ac:dyDescent="0.3">
      <c r="B8" s="86"/>
      <c r="C8" s="11" t="s">
        <v>60</v>
      </c>
      <c r="D8" s="10" t="s">
        <v>61</v>
      </c>
      <c r="E8" s="12" t="s">
        <v>62</v>
      </c>
      <c r="F8" s="10" t="s">
        <v>60</v>
      </c>
      <c r="G8" s="10" t="s">
        <v>61</v>
      </c>
      <c r="H8" s="10" t="s">
        <v>62</v>
      </c>
    </row>
    <row r="9" spans="1:35" x14ac:dyDescent="0.3">
      <c r="B9" s="53">
        <v>2019</v>
      </c>
      <c r="C9" s="17">
        <v>3522.594591</v>
      </c>
      <c r="D9" s="17">
        <v>768.33429700000011</v>
      </c>
      <c r="E9" s="56">
        <v>2689.8471119999999</v>
      </c>
      <c r="F9" s="17">
        <v>10.906562051244567</v>
      </c>
      <c r="G9" s="17">
        <v>2.3788958592453233</v>
      </c>
      <c r="H9" s="17">
        <v>8.328231840911549</v>
      </c>
    </row>
    <row r="10" spans="1:35" x14ac:dyDescent="0.3">
      <c r="B10" s="54">
        <v>2020</v>
      </c>
      <c r="C10" s="17">
        <v>1868.9684379999999</v>
      </c>
      <c r="D10" s="17">
        <v>246.330108</v>
      </c>
      <c r="E10" s="56">
        <v>1430.701454</v>
      </c>
      <c r="F10" s="17">
        <v>5.7866495034496666</v>
      </c>
      <c r="G10" s="17">
        <v>0.76268061469687742</v>
      </c>
      <c r="H10" s="17">
        <v>4.4296991270934543</v>
      </c>
    </row>
    <row r="11" spans="1:35" x14ac:dyDescent="0.3">
      <c r="B11" s="54">
        <v>2021</v>
      </c>
      <c r="C11" s="17">
        <v>2463.544574</v>
      </c>
      <c r="D11" s="17">
        <v>175.960013</v>
      </c>
      <c r="E11" s="56">
        <v>1745.5734130000005</v>
      </c>
      <c r="F11" s="17">
        <v>7.6275600465026274</v>
      </c>
      <c r="G11" s="17">
        <v>0.54480263077264812</v>
      </c>
      <c r="H11" s="17">
        <v>5.4045971661140459</v>
      </c>
    </row>
    <row r="12" spans="1:35" x14ac:dyDescent="0.3">
      <c r="B12" s="54">
        <v>2022</v>
      </c>
      <c r="C12" s="17">
        <v>3240.5509980000002</v>
      </c>
      <c r="D12" s="17">
        <v>424.19209699999999</v>
      </c>
      <c r="E12" s="56">
        <v>2295.0505880000005</v>
      </c>
      <c r="F12" s="17">
        <v>10.033306310697593</v>
      </c>
      <c r="G12" s="17">
        <v>1.313372092093255</v>
      </c>
      <c r="H12" s="17">
        <v>7.1058735264966897</v>
      </c>
    </row>
    <row r="13" spans="1:35" x14ac:dyDescent="0.3">
      <c r="B13" s="54">
        <v>2023</v>
      </c>
      <c r="C13" s="17">
        <v>3395.1535720000002</v>
      </c>
      <c r="D13" s="17">
        <v>555.18741899999998</v>
      </c>
      <c r="E13" s="56">
        <v>2581.2806150000015</v>
      </c>
      <c r="F13" s="17">
        <v>10.511982616770741</v>
      </c>
      <c r="G13" s="17">
        <v>1.7189562633362416</v>
      </c>
      <c r="H13" s="17">
        <v>7.9920911907095622</v>
      </c>
    </row>
    <row r="14" spans="1:35" x14ac:dyDescent="0.3">
      <c r="B14" s="54">
        <v>2024</v>
      </c>
      <c r="C14" s="17">
        <v>3489.0301359999999</v>
      </c>
      <c r="D14" s="17">
        <v>703.73396100000014</v>
      </c>
      <c r="E14" s="56">
        <v>2781.7889030000006</v>
      </c>
      <c r="F14" s="17">
        <v>10.802640693927719</v>
      </c>
      <c r="G14" s="17">
        <v>2.1788820470072157</v>
      </c>
      <c r="H14" s="17">
        <v>8.6128995262608861</v>
      </c>
    </row>
    <row r="15" spans="1:35" x14ac:dyDescent="0.3">
      <c r="B15" s="54">
        <v>2025</v>
      </c>
      <c r="C15" s="17">
        <v>3618.2549150353821</v>
      </c>
      <c r="D15" s="17">
        <v>746.57319022872957</v>
      </c>
      <c r="E15" s="56">
        <v>2855.4872832579249</v>
      </c>
      <c r="F15" s="17">
        <v>11.202742957954548</v>
      </c>
      <c r="G15" s="17">
        <v>2.311519709315665</v>
      </c>
      <c r="H15" s="17">
        <v>8.8410824569373023</v>
      </c>
    </row>
    <row r="16" spans="1:35" x14ac:dyDescent="0.3">
      <c r="B16" s="54">
        <v>2026</v>
      </c>
      <c r="C16" s="17">
        <v>3754.5365870173996</v>
      </c>
      <c r="D16" s="17">
        <v>790.45941864076917</v>
      </c>
      <c r="E16" s="56">
        <v>2931.9543048822684</v>
      </c>
      <c r="F16" s="17">
        <v>11.624694582963228</v>
      </c>
      <c r="G16" s="17">
        <v>2.4473990621636807</v>
      </c>
      <c r="H16" s="17">
        <v>9.0778375800929876</v>
      </c>
    </row>
    <row r="17" spans="2:8" x14ac:dyDescent="0.3">
      <c r="B17" s="54">
        <v>2027</v>
      </c>
      <c r="C17" s="17">
        <v>3937.4381380134137</v>
      </c>
      <c r="D17" s="17">
        <v>830.60354287368091</v>
      </c>
      <c r="E17" s="56">
        <v>3016.4256691252995</v>
      </c>
      <c r="F17" s="17">
        <v>12.190989415841115</v>
      </c>
      <c r="G17" s="17">
        <v>2.5716922133136206</v>
      </c>
      <c r="H17" s="17">
        <v>9.3393755322671446</v>
      </c>
    </row>
    <row r="18" spans="2:8" x14ac:dyDescent="0.3">
      <c r="B18" s="54">
        <v>2028</v>
      </c>
      <c r="C18" s="17">
        <v>4124.8264479485606</v>
      </c>
      <c r="D18" s="17">
        <v>870.99822965488397</v>
      </c>
      <c r="E18" s="56">
        <v>3096.2616734900039</v>
      </c>
      <c r="F18" s="17">
        <v>12.771176030334651</v>
      </c>
      <c r="G18" s="17">
        <v>2.6967611494453574</v>
      </c>
      <c r="H18" s="17">
        <v>9.5865616086188634</v>
      </c>
    </row>
    <row r="19" spans="2:8" x14ac:dyDescent="0.3">
      <c r="B19" s="54">
        <v>2029</v>
      </c>
      <c r="C19" s="17">
        <v>4325.8522818917909</v>
      </c>
      <c r="D19" s="17">
        <v>914.10941235849418</v>
      </c>
      <c r="E19" s="56">
        <v>3179.9259845695801</v>
      </c>
      <c r="F19" s="17">
        <v>13.393586777630613</v>
      </c>
      <c r="G19" s="17">
        <v>2.8302408267436712</v>
      </c>
      <c r="H19" s="17">
        <v>9.8456007846271909</v>
      </c>
    </row>
    <row r="20" spans="2:8" x14ac:dyDescent="0.3">
      <c r="B20" s="54">
        <v>2030</v>
      </c>
      <c r="C20" s="17">
        <v>4536.927897934328</v>
      </c>
      <c r="D20" s="17">
        <v>967.00956966206695</v>
      </c>
      <c r="E20" s="56">
        <v>3291.3778772845708</v>
      </c>
      <c r="F20" s="17">
        <v>14.047113388315347</v>
      </c>
      <c r="G20" s="17">
        <v>2.9940288623087361</v>
      </c>
      <c r="H20" s="17">
        <v>10.190675118963128</v>
      </c>
    </row>
    <row r="21" spans="2:8" x14ac:dyDescent="0.3">
      <c r="B21" s="54">
        <v>2031</v>
      </c>
      <c r="C21" s="17">
        <v>4784.2840234791956</v>
      </c>
      <c r="D21" s="17">
        <v>1019.1386935833641</v>
      </c>
      <c r="E21" s="56">
        <v>3459.774243822435</v>
      </c>
      <c r="F21" s="17">
        <v>14.812970730770608</v>
      </c>
      <c r="G21" s="17">
        <v>3.1554296451797632</v>
      </c>
      <c r="H21" s="17">
        <v>10.712059392231984</v>
      </c>
    </row>
    <row r="22" spans="2:8" x14ac:dyDescent="0.3">
      <c r="B22" s="55">
        <v>2032</v>
      </c>
      <c r="C22" s="17">
        <v>4885.0755221017289</v>
      </c>
      <c r="D22" s="17">
        <v>1037.3764757483991</v>
      </c>
      <c r="E22" s="56">
        <v>3520.6935771496919</v>
      </c>
      <c r="F22" s="17">
        <v>15.125038641387745</v>
      </c>
      <c r="G22" s="17">
        <v>3.2118969728047597</v>
      </c>
      <c r="H22" s="17">
        <v>10.900676183602679</v>
      </c>
    </row>
    <row r="23" spans="2:8" x14ac:dyDescent="0.3">
      <c r="B23" s="55">
        <v>2033</v>
      </c>
      <c r="C23" s="17">
        <v>4989.0842696430445</v>
      </c>
      <c r="D23" s="17">
        <v>1056.8395867175011</v>
      </c>
      <c r="E23" s="56">
        <v>3580.0592988867074</v>
      </c>
      <c r="F23" s="17">
        <v>15.447067711048458</v>
      </c>
      <c r="G23" s="17">
        <v>3.2721581303155101</v>
      </c>
      <c r="H23" s="17">
        <v>11.084482724808394</v>
      </c>
    </row>
    <row r="24" spans="2:8" x14ac:dyDescent="0.3">
      <c r="B24" s="55">
        <v>2034</v>
      </c>
      <c r="C24" s="17">
        <v>5096.4363483619973</v>
      </c>
      <c r="D24" s="17">
        <v>1077.5102701672074</v>
      </c>
      <c r="E24" s="56">
        <v>3637.8243544200059</v>
      </c>
      <c r="F24" s="17">
        <v>15.779448312230828</v>
      </c>
      <c r="G24" s="17">
        <v>3.3361581410637964</v>
      </c>
      <c r="H24" s="17">
        <v>11.263333326628192</v>
      </c>
    </row>
    <row r="25" spans="2:8" x14ac:dyDescent="0.3">
      <c r="B25" s="55">
        <v>2035</v>
      </c>
      <c r="C25" s="17">
        <v>5203.5675418230367</v>
      </c>
      <c r="D25" s="17">
        <v>1098.6116186979611</v>
      </c>
      <c r="E25" s="56">
        <v>3691.4228357231591</v>
      </c>
      <c r="F25" s="17">
        <v>16.111145014454802</v>
      </c>
      <c r="G25" s="17">
        <v>3.4014915653822251</v>
      </c>
      <c r="H25" s="17">
        <v>11.42928349406411</v>
      </c>
    </row>
    <row r="26" spans="2:8" x14ac:dyDescent="0.3">
      <c r="B26" s="55">
        <v>2036</v>
      </c>
      <c r="C26" s="17">
        <v>5314.1521310995731</v>
      </c>
      <c r="D26" s="17">
        <v>1120.8300302795892</v>
      </c>
      <c r="E26" s="56">
        <v>3743.2692359857542</v>
      </c>
      <c r="F26" s="17">
        <v>16.453534027353829</v>
      </c>
      <c r="G26" s="17">
        <v>3.4702836100910446</v>
      </c>
      <c r="H26" s="17">
        <v>11.589808915593565</v>
      </c>
    </row>
    <row r="27" spans="2:8" x14ac:dyDescent="0.3">
      <c r="B27" s="55">
        <v>2037</v>
      </c>
      <c r="C27" s="17">
        <v>5428.3266725916783</v>
      </c>
      <c r="D27" s="17">
        <v>1144.1220555116356</v>
      </c>
      <c r="E27" s="56">
        <v>3793.3383304274348</v>
      </c>
      <c r="F27" s="17">
        <v>16.80703815315859</v>
      </c>
      <c r="G27" s="17">
        <v>3.5423997483323038</v>
      </c>
      <c r="H27" s="17">
        <v>11.744831490934201</v>
      </c>
    </row>
  </sheetData>
  <mergeCells count="3">
    <mergeCell ref="B7:B8"/>
    <mergeCell ref="F7:G7"/>
    <mergeCell ref="C7:E7"/>
  </mergeCells>
  <hyperlinks>
    <hyperlink ref="A1" location="Índice!A1" display="Voltar" xr:uid="{123FF02C-FF31-44E2-9473-AE6D464E718D}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F351-F55E-4268-826D-3DEB80EFD3AE}">
  <dimension ref="A1:AJ24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3" max="3" width="15.77734375" style="34" customWidth="1"/>
    <col min="4" max="10" width="15.77734375" customWidth="1"/>
  </cols>
  <sheetData>
    <row r="1" spans="1:36" s="19" customFormat="1" x14ac:dyDescent="0.3">
      <c r="A1" s="29" t="s">
        <v>35</v>
      </c>
      <c r="B1" s="29"/>
      <c r="C1" s="32"/>
    </row>
    <row r="2" spans="1:36" s="19" customFormat="1" ht="6" customHeight="1" x14ac:dyDescent="0.3">
      <c r="C2" s="32"/>
    </row>
    <row r="3" spans="1:36" s="30" customFormat="1" ht="23.4" x14ac:dyDescent="0.3">
      <c r="C3" s="33"/>
      <c r="D3" s="31"/>
      <c r="E3" s="38" t="str">
        <f>Índice!Q3</f>
        <v>Combustéis Sustentáveis de Aviação no Brasil e sinergia com o diesel verde</v>
      </c>
      <c r="F3" s="31"/>
      <c r="G3" s="2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5" spans="1:36" ht="15.6" x14ac:dyDescent="0.3">
      <c r="C5" s="36" t="str">
        <f>Índice!Q22</f>
        <v>Gráfico 5 - Curvas de emissões com aplicação das metas ProBioQAV e CORSIA</v>
      </c>
    </row>
    <row r="7" spans="1:36" x14ac:dyDescent="0.3">
      <c r="B7" s="85" t="s">
        <v>8</v>
      </c>
      <c r="C7" s="87" t="s">
        <v>11</v>
      </c>
      <c r="D7" s="85"/>
      <c r="E7" s="85"/>
      <c r="F7" s="85"/>
      <c r="G7" s="85"/>
      <c r="H7" s="85"/>
      <c r="I7" s="85"/>
      <c r="J7" s="85"/>
    </row>
    <row r="8" spans="1:36" x14ac:dyDescent="0.3">
      <c r="B8" s="85"/>
      <c r="C8" s="89" t="s">
        <v>12</v>
      </c>
      <c r="D8" s="91"/>
      <c r="E8" s="89" t="s">
        <v>64</v>
      </c>
      <c r="F8" s="91"/>
      <c r="G8" s="89" t="s">
        <v>65</v>
      </c>
      <c r="H8" s="91"/>
      <c r="I8" s="90" t="s">
        <v>24</v>
      </c>
      <c r="J8" s="90"/>
    </row>
    <row r="9" spans="1:36" ht="43.2" x14ac:dyDescent="0.3">
      <c r="B9" s="86"/>
      <c r="C9" s="11" t="s">
        <v>9</v>
      </c>
      <c r="D9" s="12" t="s">
        <v>13</v>
      </c>
      <c r="E9" s="10" t="s">
        <v>61</v>
      </c>
      <c r="F9" s="12" t="s">
        <v>14</v>
      </c>
      <c r="G9" s="10" t="s">
        <v>62</v>
      </c>
      <c r="H9" s="12" t="s">
        <v>14</v>
      </c>
      <c r="I9" s="10" t="s">
        <v>25</v>
      </c>
      <c r="J9" s="10" t="s">
        <v>26</v>
      </c>
    </row>
    <row r="10" spans="1:36" x14ac:dyDescent="0.3">
      <c r="B10" s="53">
        <v>2027</v>
      </c>
      <c r="C10" s="18">
        <v>12.190989415841115</v>
      </c>
      <c r="D10" s="66">
        <v>12.069079521682703</v>
      </c>
      <c r="E10" s="17">
        <v>2.5716922133136206</v>
      </c>
      <c r="F10" s="56">
        <v>2.0220614803585248</v>
      </c>
      <c r="G10" s="17">
        <v>9.3393755322671446</v>
      </c>
      <c r="H10" s="56">
        <v>7.0789970647748168</v>
      </c>
      <c r="I10" s="16">
        <v>24.102057161421882</v>
      </c>
      <c r="J10" s="16">
        <v>21.170138066816044</v>
      </c>
      <c r="M10" s="57"/>
    </row>
    <row r="11" spans="1:36" x14ac:dyDescent="0.3">
      <c r="B11" s="54">
        <v>2028</v>
      </c>
      <c r="C11" s="18">
        <v>12.771176030334651</v>
      </c>
      <c r="D11" s="66">
        <v>12.643464270031304</v>
      </c>
      <c r="E11" s="17">
        <v>2.6967611494453574</v>
      </c>
      <c r="F11" s="56">
        <v>2.0220614803585248</v>
      </c>
      <c r="G11" s="17">
        <v>9.5865616086188634</v>
      </c>
      <c r="H11" s="56">
        <v>7.0789970647748168</v>
      </c>
      <c r="I11" s="16">
        <v>25.054498788398874</v>
      </c>
      <c r="J11" s="16">
        <v>21.744522815164643</v>
      </c>
      <c r="M11" s="57"/>
    </row>
    <row r="12" spans="1:36" x14ac:dyDescent="0.3">
      <c r="B12" s="54">
        <v>2029</v>
      </c>
      <c r="C12" s="18">
        <v>13.393586777630613</v>
      </c>
      <c r="D12" s="66">
        <v>13.125715042078001</v>
      </c>
      <c r="E12" s="17">
        <v>2.8302408267436712</v>
      </c>
      <c r="F12" s="56">
        <v>2.0220614803585248</v>
      </c>
      <c r="G12" s="17">
        <v>9.8456007846271909</v>
      </c>
      <c r="H12" s="56">
        <v>7.0789970647748168</v>
      </c>
      <c r="I12" s="16">
        <v>26.069428389001473</v>
      </c>
      <c r="J12" s="16">
        <v>22.226773587211341</v>
      </c>
      <c r="M12" s="57"/>
    </row>
    <row r="13" spans="1:36" x14ac:dyDescent="0.3">
      <c r="B13" s="54">
        <v>2030</v>
      </c>
      <c r="C13" s="18">
        <v>14.047113388315347</v>
      </c>
      <c r="D13" s="66">
        <v>13.625699986665888</v>
      </c>
      <c r="E13" s="17">
        <v>2.9940288623087361</v>
      </c>
      <c r="F13" s="56">
        <v>2.0220614803585248</v>
      </c>
      <c r="G13" s="17">
        <v>10.190675118963128</v>
      </c>
      <c r="H13" s="56">
        <v>7.0789970647748168</v>
      </c>
      <c r="I13" s="16">
        <v>27.231817369587212</v>
      </c>
      <c r="J13" s="16">
        <v>22.726758531799227</v>
      </c>
      <c r="M13" s="57"/>
    </row>
    <row r="14" spans="1:36" x14ac:dyDescent="0.3">
      <c r="B14" s="54">
        <v>2031</v>
      </c>
      <c r="C14" s="18">
        <v>14.812970730770608</v>
      </c>
      <c r="D14" s="66">
        <v>14.220451901539784</v>
      </c>
      <c r="E14" s="17">
        <v>3.1554296451797632</v>
      </c>
      <c r="F14" s="56">
        <v>2.0220614803585248</v>
      </c>
      <c r="G14" s="17">
        <v>10.712059392231984</v>
      </c>
      <c r="H14" s="56">
        <v>7.0789970647748168</v>
      </c>
      <c r="I14" s="16">
        <v>28.680459768182356</v>
      </c>
      <c r="J14" s="16">
        <v>23.321510446673123</v>
      </c>
      <c r="M14" s="57"/>
    </row>
    <row r="15" spans="1:36" x14ac:dyDescent="0.3">
      <c r="B15" s="55">
        <v>2032</v>
      </c>
      <c r="C15" s="18">
        <v>15.125038641387745</v>
      </c>
      <c r="D15" s="66">
        <v>14.368786709318357</v>
      </c>
      <c r="E15" s="17">
        <v>3.2118969728047597</v>
      </c>
      <c r="F15" s="56">
        <v>2.0220614803585248</v>
      </c>
      <c r="G15" s="17">
        <v>10.900676183602679</v>
      </c>
      <c r="H15" s="56">
        <v>7.0789970647748168</v>
      </c>
      <c r="I15" s="16">
        <v>29.237611797795182</v>
      </c>
      <c r="J15" s="16">
        <v>23.469845254451698</v>
      </c>
      <c r="M15" s="57"/>
    </row>
    <row r="16" spans="1:36" x14ac:dyDescent="0.3">
      <c r="B16" s="55">
        <v>2033</v>
      </c>
      <c r="C16" s="18">
        <v>15.447067711048458</v>
      </c>
      <c r="D16" s="66">
        <v>14.52024364838555</v>
      </c>
      <c r="E16" s="17">
        <v>3.2721581303155101</v>
      </c>
      <c r="F16" s="56">
        <v>2.0220614803585248</v>
      </c>
      <c r="G16" s="17">
        <v>11.084482724808394</v>
      </c>
      <c r="H16" s="56">
        <v>7.0789970647748168</v>
      </c>
      <c r="I16" s="16">
        <v>29.803708566172361</v>
      </c>
      <c r="J16" s="16">
        <v>23.621302193518893</v>
      </c>
      <c r="M16" s="57"/>
    </row>
    <row r="17" spans="2:13" x14ac:dyDescent="0.3">
      <c r="B17" s="55">
        <v>2034</v>
      </c>
      <c r="C17" s="18">
        <v>15.779448312230828</v>
      </c>
      <c r="D17" s="66">
        <v>14.674886930374671</v>
      </c>
      <c r="E17" s="17">
        <v>3.3361581410637964</v>
      </c>
      <c r="F17" s="56">
        <v>2.0220614803585248</v>
      </c>
      <c r="G17" s="17">
        <v>11.263333326628192</v>
      </c>
      <c r="H17" s="56">
        <v>7.0789970647748168</v>
      </c>
      <c r="I17" s="16">
        <v>30.378939779922817</v>
      </c>
      <c r="J17" s="16">
        <v>23.77594547550801</v>
      </c>
      <c r="M17" s="57"/>
    </row>
    <row r="18" spans="2:13" x14ac:dyDescent="0.3">
      <c r="B18" s="55">
        <v>2035</v>
      </c>
      <c r="C18" s="18">
        <v>16.111145014454802</v>
      </c>
      <c r="D18" s="66">
        <v>14.822253413298418</v>
      </c>
      <c r="E18" s="17">
        <v>3.4014915653822251</v>
      </c>
      <c r="F18" s="56">
        <v>2.0220614803585248</v>
      </c>
      <c r="G18" s="17">
        <v>11.42928349406411</v>
      </c>
      <c r="H18" s="56">
        <v>7.0789970647748168</v>
      </c>
      <c r="I18" s="16">
        <v>30.941920073901137</v>
      </c>
      <c r="J18" s="16">
        <v>23.923311958431761</v>
      </c>
      <c r="M18" s="57"/>
    </row>
    <row r="19" spans="2:13" x14ac:dyDescent="0.3">
      <c r="B19" s="55">
        <v>2036</v>
      </c>
      <c r="C19" s="18">
        <v>16.453534027353829</v>
      </c>
      <c r="D19" s="66">
        <v>14.972715964891984</v>
      </c>
      <c r="E19" s="17">
        <v>3.4702836100910446</v>
      </c>
      <c r="F19" s="56">
        <v>1.8872573816679565</v>
      </c>
      <c r="G19" s="17">
        <v>11.589808915593565</v>
      </c>
      <c r="H19" s="56">
        <v>6.6070639271231624</v>
      </c>
      <c r="I19" s="16">
        <v>31.513626553038439</v>
      </c>
      <c r="J19" s="16">
        <v>23.467037273683104</v>
      </c>
      <c r="M19" s="57"/>
    </row>
    <row r="20" spans="2:13" x14ac:dyDescent="0.3">
      <c r="B20" s="55">
        <v>2037</v>
      </c>
      <c r="C20" s="18">
        <v>16.80703815315859</v>
      </c>
      <c r="D20" s="66">
        <v>15.126334337842732</v>
      </c>
      <c r="E20" s="17">
        <v>3.5423997483323038</v>
      </c>
      <c r="F20" s="56">
        <v>1.7524532829773882</v>
      </c>
      <c r="G20" s="17">
        <v>11.744831490934201</v>
      </c>
      <c r="H20" s="56">
        <v>6.1351307894715079</v>
      </c>
      <c r="I20" s="16">
        <v>32.094269392425097</v>
      </c>
      <c r="J20" s="16">
        <v>23.013918410291627</v>
      </c>
      <c r="M20" s="57"/>
    </row>
    <row r="21" spans="2:13" x14ac:dyDescent="0.3">
      <c r="B21" s="47"/>
      <c r="C21"/>
      <c r="D21" s="8"/>
      <c r="F21" s="9"/>
    </row>
    <row r="22" spans="2:13" x14ac:dyDescent="0.3">
      <c r="B22" s="47"/>
      <c r="C22"/>
      <c r="D22" s="67"/>
    </row>
    <row r="23" spans="2:13" x14ac:dyDescent="0.3">
      <c r="B23" s="47"/>
      <c r="C23"/>
    </row>
    <row r="24" spans="2:13" x14ac:dyDescent="0.3">
      <c r="B24" s="47"/>
      <c r="C24"/>
    </row>
  </sheetData>
  <mergeCells count="6">
    <mergeCell ref="C7:J7"/>
    <mergeCell ref="B7:B9"/>
    <mergeCell ref="C8:D8"/>
    <mergeCell ref="E8:F8"/>
    <mergeCell ref="I8:J8"/>
    <mergeCell ref="G8:H8"/>
  </mergeCells>
  <hyperlinks>
    <hyperlink ref="A1" location="Índice!A1" display="Voltar" xr:uid="{3C466758-A2F9-4356-AA5F-469037E21606}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5C19-6471-465C-ACD2-6F304213DBF4}">
  <dimension ref="A1:AH46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2" max="2" width="24.21875" customWidth="1"/>
    <col min="3" max="3" width="24.21875" style="34" customWidth="1"/>
    <col min="4" max="7" width="24.21875" customWidth="1"/>
    <col min="10" max="10" width="12.21875" bestFit="1" customWidth="1"/>
  </cols>
  <sheetData>
    <row r="1" spans="1:34" s="19" customFormat="1" x14ac:dyDescent="0.3">
      <c r="A1" s="29" t="s">
        <v>35</v>
      </c>
      <c r="B1" s="29"/>
      <c r="C1" s="32"/>
    </row>
    <row r="2" spans="1:34" s="19" customFormat="1" ht="6" customHeight="1" x14ac:dyDescent="0.3">
      <c r="C2" s="32"/>
    </row>
    <row r="3" spans="1:34" s="30" customFormat="1" ht="23.4" x14ac:dyDescent="0.3">
      <c r="C3" s="33"/>
      <c r="D3" s="31"/>
      <c r="E3" s="38" t="str">
        <f>Índice!Q3</f>
        <v>Combustéis Sustentáveis de Aviação no Brasil e sinergia com o diesel verde</v>
      </c>
      <c r="F3" s="31"/>
      <c r="G3" s="2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5" spans="1:34" ht="15.6" x14ac:dyDescent="0.3">
      <c r="C5" s="36" t="str">
        <f>Índice!Q26</f>
        <v>Gráfico 6 - Intensidade de carbono com matérias-primas consolidadas em regiões selecionadas</v>
      </c>
    </row>
    <row r="7" spans="1:34" x14ac:dyDescent="0.3">
      <c r="B7" s="85" t="s">
        <v>0</v>
      </c>
      <c r="C7" s="89"/>
      <c r="D7" s="90"/>
      <c r="E7" s="90" t="s">
        <v>79</v>
      </c>
      <c r="F7" s="90"/>
      <c r="G7" s="90"/>
    </row>
    <row r="8" spans="1:34" x14ac:dyDescent="0.3">
      <c r="B8" s="86"/>
      <c r="C8" s="11" t="s">
        <v>77</v>
      </c>
      <c r="D8" s="10" t="s">
        <v>1</v>
      </c>
      <c r="E8" s="10" t="s">
        <v>67</v>
      </c>
      <c r="F8" s="10" t="s">
        <v>68</v>
      </c>
      <c r="G8" s="10" t="s">
        <v>78</v>
      </c>
    </row>
    <row r="9" spans="1:34" x14ac:dyDescent="0.3">
      <c r="B9" s="58" t="s">
        <v>69</v>
      </c>
      <c r="C9" s="2" t="s">
        <v>70</v>
      </c>
      <c r="D9" s="2" t="s">
        <v>6</v>
      </c>
      <c r="E9" s="2">
        <v>8.5</v>
      </c>
      <c r="F9" s="2">
        <v>24.1</v>
      </c>
      <c r="G9" s="2">
        <v>32.6</v>
      </c>
    </row>
    <row r="10" spans="1:34" x14ac:dyDescent="0.3">
      <c r="B10" s="55" t="s">
        <v>69</v>
      </c>
      <c r="C10" s="2" t="s">
        <v>71</v>
      </c>
      <c r="D10" s="2" t="s">
        <v>6</v>
      </c>
      <c r="E10" s="2">
        <v>8.6999999999999993</v>
      </c>
      <c r="F10" s="2">
        <v>24.1</v>
      </c>
      <c r="G10" s="2">
        <v>32.799999999999997</v>
      </c>
    </row>
    <row r="11" spans="1:34" x14ac:dyDescent="0.3">
      <c r="B11" s="55" t="s">
        <v>69</v>
      </c>
      <c r="C11" s="2" t="s">
        <v>71</v>
      </c>
      <c r="D11" s="2" t="s">
        <v>6</v>
      </c>
      <c r="E11" s="2">
        <v>11</v>
      </c>
      <c r="F11" s="2">
        <v>24.1</v>
      </c>
      <c r="G11" s="2">
        <v>35.1</v>
      </c>
    </row>
    <row r="12" spans="1:34" x14ac:dyDescent="0.3">
      <c r="B12" s="55" t="s">
        <v>69</v>
      </c>
      <c r="C12" s="2" t="s">
        <v>70</v>
      </c>
      <c r="D12" s="2" t="s">
        <v>6</v>
      </c>
      <c r="E12" s="2">
        <v>11.9</v>
      </c>
      <c r="F12" s="2">
        <v>24.1</v>
      </c>
      <c r="G12" s="2">
        <v>36</v>
      </c>
    </row>
    <row r="13" spans="1:34" x14ac:dyDescent="0.3">
      <c r="B13" s="55" t="s">
        <v>69</v>
      </c>
      <c r="C13" s="2" t="s">
        <v>71</v>
      </c>
      <c r="D13" s="2" t="s">
        <v>7</v>
      </c>
      <c r="E13" s="2">
        <v>9.3000000000000007</v>
      </c>
      <c r="F13" s="2">
        <v>65.7</v>
      </c>
      <c r="G13" s="2">
        <v>75</v>
      </c>
    </row>
    <row r="14" spans="1:34" x14ac:dyDescent="0.3">
      <c r="B14" s="55" t="s">
        <v>69</v>
      </c>
      <c r="C14" s="2" t="s">
        <v>72</v>
      </c>
      <c r="D14" s="2" t="s">
        <v>7</v>
      </c>
      <c r="E14" s="2">
        <v>18.3</v>
      </c>
      <c r="F14" s="2">
        <v>65.7</v>
      </c>
      <c r="G14" s="2">
        <v>84</v>
      </c>
    </row>
    <row r="15" spans="1:34" x14ac:dyDescent="0.3">
      <c r="B15" s="55" t="s">
        <v>69</v>
      </c>
      <c r="C15" s="2" t="s">
        <v>72</v>
      </c>
      <c r="D15" s="2" t="s">
        <v>7</v>
      </c>
      <c r="E15" s="2">
        <v>25.1</v>
      </c>
      <c r="F15" s="2">
        <v>65.7</v>
      </c>
      <c r="G15" s="2">
        <v>90.800000000000011</v>
      </c>
    </row>
    <row r="16" spans="1:34" x14ac:dyDescent="0.3">
      <c r="B16" s="55" t="s">
        <v>69</v>
      </c>
      <c r="C16" s="2" t="s">
        <v>70</v>
      </c>
      <c r="D16" s="2" t="s">
        <v>7</v>
      </c>
      <c r="E16" s="2">
        <v>26.2</v>
      </c>
      <c r="F16" s="2">
        <v>65.7</v>
      </c>
      <c r="G16" s="2">
        <v>91.9</v>
      </c>
    </row>
    <row r="17" spans="2:7" x14ac:dyDescent="0.3">
      <c r="B17" s="55" t="s">
        <v>69</v>
      </c>
      <c r="C17" s="2" t="s">
        <v>70</v>
      </c>
      <c r="D17" s="2" t="s">
        <v>7</v>
      </c>
      <c r="E17" s="2">
        <v>34.9</v>
      </c>
      <c r="F17" s="2">
        <v>65.7</v>
      </c>
      <c r="G17" s="2">
        <v>100.6</v>
      </c>
    </row>
    <row r="18" spans="2:7" x14ac:dyDescent="0.3">
      <c r="B18" s="55" t="s">
        <v>73</v>
      </c>
      <c r="C18" s="2" t="s">
        <v>71</v>
      </c>
      <c r="D18" s="2" t="s">
        <v>6</v>
      </c>
      <c r="E18" s="2">
        <v>7.3</v>
      </c>
      <c r="F18" s="2">
        <v>24</v>
      </c>
      <c r="G18" s="2">
        <v>31.3</v>
      </c>
    </row>
    <row r="19" spans="2:7" x14ac:dyDescent="0.3">
      <c r="B19" s="55" t="s">
        <v>73</v>
      </c>
      <c r="C19" s="2" t="s">
        <v>70</v>
      </c>
      <c r="D19" s="2" t="s">
        <v>6</v>
      </c>
      <c r="E19" s="2">
        <v>9.1</v>
      </c>
      <c r="F19" s="2">
        <v>24</v>
      </c>
      <c r="G19" s="2">
        <v>33.1</v>
      </c>
    </row>
    <row r="20" spans="2:7" x14ac:dyDescent="0.3">
      <c r="B20" s="55" t="s">
        <v>73</v>
      </c>
      <c r="C20" s="2" t="s">
        <v>71</v>
      </c>
      <c r="D20" s="2" t="s">
        <v>6</v>
      </c>
      <c r="E20" s="2">
        <v>9.1999999999999993</v>
      </c>
      <c r="F20" s="2">
        <v>24</v>
      </c>
      <c r="G20" s="2">
        <v>33.200000000000003</v>
      </c>
    </row>
    <row r="21" spans="2:7" x14ac:dyDescent="0.3">
      <c r="B21" s="55" t="s">
        <v>73</v>
      </c>
      <c r="C21" s="2" t="s">
        <v>70</v>
      </c>
      <c r="D21" s="2" t="s">
        <v>6</v>
      </c>
      <c r="E21" s="2">
        <v>9.9</v>
      </c>
      <c r="F21" s="2">
        <v>24</v>
      </c>
      <c r="G21" s="2">
        <v>33.9</v>
      </c>
    </row>
    <row r="22" spans="2:7" x14ac:dyDescent="0.3">
      <c r="B22" s="55" t="s">
        <v>73</v>
      </c>
      <c r="C22" s="2" t="s">
        <v>71</v>
      </c>
      <c r="D22" s="2" t="s">
        <v>7</v>
      </c>
      <c r="E22" s="2">
        <v>9.1</v>
      </c>
      <c r="F22" s="2">
        <v>55.8</v>
      </c>
      <c r="G22" s="2">
        <v>64.899999999999991</v>
      </c>
    </row>
    <row r="23" spans="2:7" x14ac:dyDescent="0.3">
      <c r="B23" s="55" t="s">
        <v>73</v>
      </c>
      <c r="C23" s="2" t="s">
        <v>72</v>
      </c>
      <c r="D23" s="2" t="s">
        <v>7</v>
      </c>
      <c r="E23" s="2">
        <v>17.100000000000001</v>
      </c>
      <c r="F23" s="2">
        <v>55.8</v>
      </c>
      <c r="G23" s="2">
        <v>72.900000000000006</v>
      </c>
    </row>
    <row r="24" spans="2:7" x14ac:dyDescent="0.3">
      <c r="B24" s="55" t="s">
        <v>73</v>
      </c>
      <c r="C24" s="2" t="s">
        <v>72</v>
      </c>
      <c r="D24" s="2" t="s">
        <v>7</v>
      </c>
      <c r="E24" s="2">
        <v>22.1</v>
      </c>
      <c r="F24" s="2">
        <v>55.8</v>
      </c>
      <c r="G24" s="2">
        <v>77.900000000000006</v>
      </c>
    </row>
    <row r="25" spans="2:7" x14ac:dyDescent="0.3">
      <c r="B25" s="55" t="s">
        <v>73</v>
      </c>
      <c r="C25" s="2" t="s">
        <v>70</v>
      </c>
      <c r="D25" s="2" t="s">
        <v>7</v>
      </c>
      <c r="E25" s="2">
        <v>25.6</v>
      </c>
      <c r="F25" s="2">
        <v>55.8</v>
      </c>
      <c r="G25" s="2">
        <v>81.400000000000006</v>
      </c>
    </row>
    <row r="26" spans="2:7" x14ac:dyDescent="0.3">
      <c r="B26" s="55" t="s">
        <v>73</v>
      </c>
      <c r="C26" s="2" t="s">
        <v>70</v>
      </c>
      <c r="D26" s="2" t="s">
        <v>7</v>
      </c>
      <c r="E26" s="2">
        <v>29.7</v>
      </c>
      <c r="F26" s="2">
        <v>55.8</v>
      </c>
      <c r="G26" s="2">
        <v>85.5</v>
      </c>
    </row>
    <row r="27" spans="2:7" x14ac:dyDescent="0.3">
      <c r="B27" s="55" t="s">
        <v>2</v>
      </c>
      <c r="C27" s="2" t="s">
        <v>71</v>
      </c>
      <c r="D27" s="2" t="s">
        <v>3</v>
      </c>
      <c r="E27" s="2">
        <v>20.7</v>
      </c>
      <c r="F27" s="2">
        <v>40.4</v>
      </c>
      <c r="G27" s="2">
        <v>61.099999999999994</v>
      </c>
    </row>
    <row r="28" spans="2:7" x14ac:dyDescent="0.3">
      <c r="B28" s="55" t="s">
        <v>2</v>
      </c>
      <c r="C28" s="2" t="s">
        <v>70</v>
      </c>
      <c r="D28" s="2" t="s">
        <v>3</v>
      </c>
      <c r="E28" s="2">
        <v>22.5</v>
      </c>
      <c r="F28" s="2">
        <v>40.4</v>
      </c>
      <c r="G28" s="2">
        <v>62.9</v>
      </c>
    </row>
    <row r="29" spans="2:7" x14ac:dyDescent="0.3">
      <c r="B29" s="55" t="s">
        <v>2</v>
      </c>
      <c r="C29" s="2" t="s">
        <v>72</v>
      </c>
      <c r="D29" s="2" t="s">
        <v>3</v>
      </c>
      <c r="E29" s="2">
        <v>22.5</v>
      </c>
      <c r="F29" s="2">
        <v>40.4</v>
      </c>
      <c r="G29" s="2">
        <v>62.9</v>
      </c>
    </row>
    <row r="30" spans="2:7" x14ac:dyDescent="0.3">
      <c r="B30" s="55" t="s">
        <v>2</v>
      </c>
      <c r="C30" s="2" t="s">
        <v>72</v>
      </c>
      <c r="D30" s="2" t="s">
        <v>3</v>
      </c>
      <c r="E30" s="2">
        <v>24.5</v>
      </c>
      <c r="F30" s="2">
        <v>40.4</v>
      </c>
      <c r="G30" s="2">
        <v>64.900000000000006</v>
      </c>
    </row>
    <row r="31" spans="2:7" x14ac:dyDescent="0.3">
      <c r="B31" s="55" t="s">
        <v>2</v>
      </c>
      <c r="C31" s="2" t="s">
        <v>70</v>
      </c>
      <c r="D31" s="2" t="s">
        <v>3</v>
      </c>
      <c r="E31" s="2">
        <v>25.8</v>
      </c>
      <c r="F31" s="2">
        <v>40.4</v>
      </c>
      <c r="G31" s="2">
        <v>66.2</v>
      </c>
    </row>
    <row r="32" spans="2:7" x14ac:dyDescent="0.3">
      <c r="B32" s="55" t="s">
        <v>2</v>
      </c>
      <c r="C32" s="2" t="s">
        <v>71</v>
      </c>
      <c r="D32" s="2" t="s">
        <v>3</v>
      </c>
      <c r="E32" s="2">
        <v>27</v>
      </c>
      <c r="F32" s="2">
        <v>40.4</v>
      </c>
      <c r="G32" s="2">
        <v>67.400000000000006</v>
      </c>
    </row>
    <row r="33" spans="2:7" x14ac:dyDescent="0.3">
      <c r="B33" s="55" t="s">
        <v>2</v>
      </c>
      <c r="C33" s="2" t="s">
        <v>74</v>
      </c>
      <c r="D33" s="2" t="s">
        <v>80</v>
      </c>
      <c r="E33" s="2">
        <v>36.6</v>
      </c>
      <c r="F33" s="2">
        <v>37.4</v>
      </c>
      <c r="G33" s="2">
        <v>74</v>
      </c>
    </row>
    <row r="34" spans="2:7" x14ac:dyDescent="0.3">
      <c r="B34" s="55" t="s">
        <v>2</v>
      </c>
      <c r="C34" s="2" t="s">
        <v>74</v>
      </c>
      <c r="D34" s="2" t="s">
        <v>80</v>
      </c>
      <c r="E34" s="2">
        <v>36.6</v>
      </c>
      <c r="F34" s="2">
        <v>37.4</v>
      </c>
      <c r="G34" s="2">
        <v>74</v>
      </c>
    </row>
    <row r="35" spans="2:7" x14ac:dyDescent="0.3">
      <c r="B35" s="55" t="s">
        <v>2</v>
      </c>
      <c r="C35" s="2" t="s">
        <v>74</v>
      </c>
      <c r="D35" s="2" t="s">
        <v>80</v>
      </c>
      <c r="E35" s="2">
        <v>39.1</v>
      </c>
      <c r="F35" s="2">
        <v>37.4</v>
      </c>
      <c r="G35" s="2">
        <v>76.5</v>
      </c>
    </row>
    <row r="36" spans="2:7" x14ac:dyDescent="0.3">
      <c r="B36" s="55" t="s">
        <v>2</v>
      </c>
      <c r="C36" s="2" t="s">
        <v>74</v>
      </c>
      <c r="D36" s="2" t="s">
        <v>80</v>
      </c>
      <c r="E36" s="2">
        <v>39.1</v>
      </c>
      <c r="F36" s="2">
        <v>37.4</v>
      </c>
      <c r="G36" s="2">
        <v>76.5</v>
      </c>
    </row>
    <row r="37" spans="2:7" x14ac:dyDescent="0.3">
      <c r="B37" s="55" t="s">
        <v>75</v>
      </c>
      <c r="C37" s="2" t="s">
        <v>71</v>
      </c>
      <c r="D37" s="2" t="s">
        <v>3</v>
      </c>
      <c r="E37" s="2">
        <v>20.7</v>
      </c>
      <c r="F37" s="2">
        <v>40.700000000000003</v>
      </c>
      <c r="G37" s="2">
        <v>61.400000000000006</v>
      </c>
    </row>
    <row r="38" spans="2:7" x14ac:dyDescent="0.3">
      <c r="B38" s="55" t="s">
        <v>75</v>
      </c>
      <c r="C38" s="2" t="s">
        <v>70</v>
      </c>
      <c r="D38" s="2" t="s">
        <v>3</v>
      </c>
      <c r="E38" s="2">
        <v>22.5</v>
      </c>
      <c r="F38" s="2">
        <v>40.700000000000003</v>
      </c>
      <c r="G38" s="2">
        <v>63.2</v>
      </c>
    </row>
    <row r="39" spans="2:7" x14ac:dyDescent="0.3">
      <c r="B39" s="55" t="s">
        <v>75</v>
      </c>
      <c r="C39" s="2" t="s">
        <v>72</v>
      </c>
      <c r="D39" s="2" t="s">
        <v>3</v>
      </c>
      <c r="E39" s="2">
        <v>22.5</v>
      </c>
      <c r="F39" s="2">
        <v>40.700000000000003</v>
      </c>
      <c r="G39" s="2">
        <v>63.2</v>
      </c>
    </row>
    <row r="40" spans="2:7" x14ac:dyDescent="0.3">
      <c r="B40" s="55" t="s">
        <v>75</v>
      </c>
      <c r="C40" s="2" t="s">
        <v>72</v>
      </c>
      <c r="D40" s="2" t="s">
        <v>3</v>
      </c>
      <c r="E40" s="2">
        <v>24.5</v>
      </c>
      <c r="F40" s="2">
        <v>40.700000000000003</v>
      </c>
      <c r="G40" s="2">
        <v>65.2</v>
      </c>
    </row>
    <row r="41" spans="2:7" x14ac:dyDescent="0.3">
      <c r="B41" s="55" t="s">
        <v>75</v>
      </c>
      <c r="C41" s="2" t="s">
        <v>70</v>
      </c>
      <c r="D41" s="2" t="s">
        <v>3</v>
      </c>
      <c r="E41" s="2">
        <v>25.8</v>
      </c>
      <c r="F41" s="2">
        <v>40.700000000000003</v>
      </c>
      <c r="G41" s="2">
        <v>66.5</v>
      </c>
    </row>
    <row r="42" spans="2:7" x14ac:dyDescent="0.3">
      <c r="B42" s="55" t="s">
        <v>75</v>
      </c>
      <c r="C42" s="2" t="s">
        <v>71</v>
      </c>
      <c r="D42" s="2" t="s">
        <v>3</v>
      </c>
      <c r="E42" s="2">
        <v>27</v>
      </c>
      <c r="F42" s="2">
        <v>40.700000000000003</v>
      </c>
      <c r="G42" s="2">
        <v>67.7</v>
      </c>
    </row>
    <row r="43" spans="2:7" x14ac:dyDescent="0.3">
      <c r="B43" s="55" t="s">
        <v>76</v>
      </c>
      <c r="C43" s="2" t="s">
        <v>70</v>
      </c>
      <c r="D43" s="2" t="s">
        <v>6</v>
      </c>
      <c r="E43" s="2">
        <v>11.1</v>
      </c>
      <c r="F43" s="2">
        <v>32.799999999999997</v>
      </c>
      <c r="G43" s="2">
        <v>43.9</v>
      </c>
    </row>
    <row r="44" spans="2:7" x14ac:dyDescent="0.3">
      <c r="B44" s="55" t="s">
        <v>76</v>
      </c>
      <c r="C44" s="2" t="s">
        <v>71</v>
      </c>
      <c r="D44" s="2" t="s">
        <v>6</v>
      </c>
      <c r="E44" s="2">
        <v>11.3</v>
      </c>
      <c r="F44" s="2">
        <v>32.799999999999997</v>
      </c>
      <c r="G44" s="2">
        <v>44.099999999999994</v>
      </c>
    </row>
    <row r="45" spans="2:7" x14ac:dyDescent="0.3">
      <c r="B45" s="55" t="s">
        <v>76</v>
      </c>
      <c r="C45" s="2" t="s">
        <v>71</v>
      </c>
      <c r="D45" s="2" t="s">
        <v>6</v>
      </c>
      <c r="E45" s="2">
        <v>14.9</v>
      </c>
      <c r="F45" s="2">
        <v>32.799999999999997</v>
      </c>
      <c r="G45" s="2">
        <v>47.699999999999996</v>
      </c>
    </row>
    <row r="46" spans="2:7" x14ac:dyDescent="0.3">
      <c r="B46" s="55" t="s">
        <v>76</v>
      </c>
      <c r="C46" s="2" t="s">
        <v>70</v>
      </c>
      <c r="D46" s="2" t="s">
        <v>6</v>
      </c>
      <c r="E46" s="2">
        <v>19.8</v>
      </c>
      <c r="F46" s="2">
        <v>32.799999999999997</v>
      </c>
      <c r="G46" s="2">
        <v>52.599999999999994</v>
      </c>
    </row>
  </sheetData>
  <mergeCells count="3">
    <mergeCell ref="B7:B8"/>
    <mergeCell ref="C7:D7"/>
    <mergeCell ref="E7:G7"/>
  </mergeCells>
  <hyperlinks>
    <hyperlink ref="A1" location="Índice!A1" display="Voltar" xr:uid="{9E83DFC7-C791-4542-A7AE-4086216E4EB5}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BF9F-A909-4657-B734-A152ED8B5678}">
  <dimension ref="A1:AJ23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3" max="3" width="15.88671875" style="34" customWidth="1"/>
    <col min="4" max="10" width="15.88671875" customWidth="1"/>
    <col min="16" max="16" width="12.21875" bestFit="1" customWidth="1"/>
    <col min="17" max="17" width="12.44140625" bestFit="1" customWidth="1"/>
  </cols>
  <sheetData>
    <row r="1" spans="1:36" s="19" customFormat="1" x14ac:dyDescent="0.3">
      <c r="A1" s="29" t="s">
        <v>35</v>
      </c>
      <c r="B1" s="29"/>
      <c r="C1" s="32"/>
    </row>
    <row r="2" spans="1:36" s="19" customFormat="1" ht="6" customHeight="1" x14ac:dyDescent="0.3">
      <c r="C2" s="32"/>
    </row>
    <row r="3" spans="1:36" s="30" customFormat="1" ht="23.4" x14ac:dyDescent="0.3">
      <c r="C3" s="33"/>
      <c r="D3" s="31"/>
      <c r="E3" s="38" t="str">
        <f>Índice!Q3</f>
        <v>Combustéis Sustentáveis de Aviação no Brasil e sinergia com o diesel verde</v>
      </c>
      <c r="F3" s="31"/>
      <c r="G3" s="2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5" spans="1:36" ht="15.6" x14ac:dyDescent="0.3">
      <c r="C5" s="36" t="str">
        <f>Índice!Q30</f>
        <v>Gráfico 7 - Demanda de SAF no Brasil</v>
      </c>
    </row>
    <row r="7" spans="1:36" x14ac:dyDescent="0.3">
      <c r="B7" s="85" t="s">
        <v>8</v>
      </c>
      <c r="C7" s="89" t="s">
        <v>17</v>
      </c>
      <c r="D7" s="91"/>
      <c r="E7" s="89" t="s">
        <v>82</v>
      </c>
      <c r="F7" s="91"/>
      <c r="G7" s="89" t="s">
        <v>83</v>
      </c>
      <c r="H7" s="91"/>
      <c r="I7" s="90" t="s">
        <v>18</v>
      </c>
      <c r="J7" s="90"/>
    </row>
    <row r="8" spans="1:36" ht="15" customHeight="1" x14ac:dyDescent="0.3">
      <c r="B8" s="86"/>
      <c r="C8" s="11" t="s">
        <v>15</v>
      </c>
      <c r="D8" s="10" t="s">
        <v>16</v>
      </c>
      <c r="E8" s="11" t="s">
        <v>15</v>
      </c>
      <c r="F8" s="12" t="s">
        <v>16</v>
      </c>
      <c r="G8" s="11" t="s">
        <v>15</v>
      </c>
      <c r="H8" s="12" t="s">
        <v>16</v>
      </c>
      <c r="I8" s="10" t="s">
        <v>15</v>
      </c>
      <c r="J8" s="10" t="s">
        <v>16</v>
      </c>
    </row>
    <row r="9" spans="1:36" x14ac:dyDescent="0.3">
      <c r="B9" s="53">
        <v>2025</v>
      </c>
      <c r="C9" s="17">
        <v>0</v>
      </c>
      <c r="D9" s="59">
        <v>0</v>
      </c>
      <c r="E9" s="17">
        <v>0</v>
      </c>
      <c r="F9" s="59">
        <v>0</v>
      </c>
      <c r="G9" s="17">
        <v>0</v>
      </c>
      <c r="H9" s="59">
        <v>0</v>
      </c>
      <c r="I9" s="17">
        <f>C9+E9+G9</f>
        <v>0</v>
      </c>
      <c r="J9" s="61">
        <f>D9+F9+H9</f>
        <v>0</v>
      </c>
      <c r="N9" s="60"/>
      <c r="O9" s="60"/>
    </row>
    <row r="10" spans="1:36" x14ac:dyDescent="0.3">
      <c r="B10" s="54">
        <v>2026</v>
      </c>
      <c r="C10" s="17">
        <v>0</v>
      </c>
      <c r="D10" s="56">
        <v>0</v>
      </c>
      <c r="E10" s="17">
        <v>0</v>
      </c>
      <c r="F10" s="56">
        <v>0</v>
      </c>
      <c r="G10" s="17">
        <v>0</v>
      </c>
      <c r="H10" s="56">
        <v>0</v>
      </c>
      <c r="I10" s="17">
        <f t="shared" ref="I10:I21" si="0">C10+E10+G10</f>
        <v>0</v>
      </c>
      <c r="J10" s="17">
        <f t="shared" ref="J10:J21" si="1">D10+F10+H10</f>
        <v>0</v>
      </c>
      <c r="N10" s="60"/>
      <c r="O10" s="60"/>
    </row>
    <row r="11" spans="1:36" x14ac:dyDescent="0.3">
      <c r="B11" s="54">
        <v>2027</v>
      </c>
      <c r="C11" s="17">
        <v>42.779029270875888</v>
      </c>
      <c r="D11" s="56">
        <v>122.68920247673178</v>
      </c>
      <c r="E11" s="17">
        <v>192.86924474486256</v>
      </c>
      <c r="F11" s="56">
        <v>553.14424434933619</v>
      </c>
      <c r="G11" s="17">
        <v>793.18251641218228</v>
      </c>
      <c r="H11" s="56">
        <v>2274.8279242360036</v>
      </c>
      <c r="I11" s="17">
        <f t="shared" si="0"/>
        <v>1028.8307904279206</v>
      </c>
      <c r="J11" s="17">
        <f t="shared" si="1"/>
        <v>2950.6613710620713</v>
      </c>
      <c r="N11" s="60"/>
      <c r="O11" s="60"/>
    </row>
    <row r="12" spans="1:36" x14ac:dyDescent="0.3">
      <c r="B12" s="54">
        <v>2028</v>
      </c>
      <c r="C12" s="17">
        <v>44.814944430619832</v>
      </c>
      <c r="D12" s="56">
        <v>128.52815701863221</v>
      </c>
      <c r="E12" s="17">
        <v>236.75680380306798</v>
      </c>
      <c r="F12" s="56">
        <v>679.01268295758427</v>
      </c>
      <c r="G12" s="17">
        <v>879.92182882486156</v>
      </c>
      <c r="H12" s="56">
        <v>2523.5941362018466</v>
      </c>
      <c r="I12" s="17">
        <f t="shared" si="0"/>
        <v>1161.4935770585494</v>
      </c>
      <c r="J12" s="17">
        <f t="shared" si="1"/>
        <v>3331.134976178063</v>
      </c>
      <c r="N12" s="60"/>
      <c r="O12" s="60"/>
    </row>
    <row r="13" spans="1:36" x14ac:dyDescent="0.3">
      <c r="B13" s="54">
        <v>2029</v>
      </c>
      <c r="C13" s="17">
        <v>93.998054014837535</v>
      </c>
      <c r="D13" s="56">
        <v>269.58410412778039</v>
      </c>
      <c r="E13" s="17">
        <v>283.59575040072309</v>
      </c>
      <c r="F13" s="56">
        <v>813.34562834839653</v>
      </c>
      <c r="G13" s="17">
        <v>970.8204762994003</v>
      </c>
      <c r="H13" s="56">
        <v>2784.2892186977292</v>
      </c>
      <c r="I13" s="17">
        <f t="shared" si="0"/>
        <v>1348.414280714961</v>
      </c>
      <c r="J13" s="17">
        <f t="shared" si="1"/>
        <v>3867.2189511739061</v>
      </c>
      <c r="N13" s="60"/>
      <c r="O13" s="60"/>
    </row>
    <row r="14" spans="1:36" x14ac:dyDescent="0.3">
      <c r="B14" s="54">
        <v>2030</v>
      </c>
      <c r="C14" s="17">
        <v>147.87689193525318</v>
      </c>
      <c r="D14" s="56">
        <v>424.10728446860315</v>
      </c>
      <c r="E14" s="17">
        <v>341.0701105913123</v>
      </c>
      <c r="F14" s="56">
        <v>978.18067801710163</v>
      </c>
      <c r="G14" s="17">
        <v>1091.9094588720793</v>
      </c>
      <c r="H14" s="56">
        <v>3131.5694387908738</v>
      </c>
      <c r="I14" s="17">
        <f t="shared" si="0"/>
        <v>1580.8564613986448</v>
      </c>
      <c r="J14" s="17">
        <f t="shared" si="1"/>
        <v>4533.8574012765785</v>
      </c>
      <c r="N14" s="60"/>
      <c r="O14" s="60"/>
    </row>
    <row r="15" spans="1:36" x14ac:dyDescent="0.3">
      <c r="B15" s="54">
        <v>2031</v>
      </c>
      <c r="C15" s="17">
        <v>207.91897584845523</v>
      </c>
      <c r="D15" s="56">
        <v>596.30650254125158</v>
      </c>
      <c r="E15" s="17">
        <v>397.70676721747617</v>
      </c>
      <c r="F15" s="56">
        <v>1140.6132144922396</v>
      </c>
      <c r="G15" s="17">
        <v>1274.86682456842</v>
      </c>
      <c r="H15" s="56">
        <v>3656.286658118001</v>
      </c>
      <c r="I15" s="17">
        <f t="shared" si="0"/>
        <v>1880.4925676343514</v>
      </c>
      <c r="J15" s="17">
        <f t="shared" si="1"/>
        <v>5393.2063751514925</v>
      </c>
      <c r="N15" s="60"/>
      <c r="O15" s="60"/>
    </row>
    <row r="16" spans="1:36" x14ac:dyDescent="0.3">
      <c r="B16" s="55">
        <v>2032</v>
      </c>
      <c r="C16" s="17">
        <v>265.37405976347083</v>
      </c>
      <c r="D16" s="56">
        <v>761.08626832630705</v>
      </c>
      <c r="E16" s="17">
        <v>417.52154499243653</v>
      </c>
      <c r="F16" s="56">
        <v>1197.44150919407</v>
      </c>
      <c r="G16" s="17">
        <v>1341.0537677589443</v>
      </c>
      <c r="H16" s="56">
        <v>3846.1091812753143</v>
      </c>
      <c r="I16" s="17">
        <f t="shared" si="0"/>
        <v>2023.9493725148518</v>
      </c>
      <c r="J16" s="17">
        <f t="shared" si="1"/>
        <v>5804.6369587956915</v>
      </c>
      <c r="N16" s="60"/>
      <c r="O16" s="60"/>
    </row>
    <row r="17" spans="2:15" x14ac:dyDescent="0.3">
      <c r="B17" s="55">
        <v>2033</v>
      </c>
      <c r="C17" s="17">
        <v>325.22900605662511</v>
      </c>
      <c r="D17" s="56">
        <v>932.74878031309083</v>
      </c>
      <c r="E17" s="17">
        <v>438.66760404568669</v>
      </c>
      <c r="F17" s="56">
        <v>1258.0878858180345</v>
      </c>
      <c r="G17" s="17">
        <v>1405.5527607299362</v>
      </c>
      <c r="H17" s="56">
        <v>4031.0907047703017</v>
      </c>
      <c r="I17" s="17">
        <f t="shared" si="0"/>
        <v>2169.449370832248</v>
      </c>
      <c r="J17" s="17">
        <f t="shared" si="1"/>
        <v>6221.9273709014269</v>
      </c>
      <c r="N17" s="60"/>
      <c r="O17" s="60"/>
    </row>
    <row r="18" spans="2:15" x14ac:dyDescent="0.3">
      <c r="B18" s="55">
        <v>2034</v>
      </c>
      <c r="C18" s="17">
        <v>387.59826683553302</v>
      </c>
      <c r="D18" s="56">
        <v>1111.6222843277567</v>
      </c>
      <c r="E18" s="17">
        <v>461.12565268921759</v>
      </c>
      <c r="F18" s="56">
        <v>1322.4970162779982</v>
      </c>
      <c r="G18" s="17">
        <v>1468.3126801210647</v>
      </c>
      <c r="H18" s="56">
        <v>4211.084608064496</v>
      </c>
      <c r="I18" s="17">
        <f t="shared" si="0"/>
        <v>2317.0365996458154</v>
      </c>
      <c r="J18" s="17">
        <f t="shared" si="1"/>
        <v>6645.2039086702507</v>
      </c>
      <c r="N18" s="60"/>
      <c r="O18" s="60"/>
    </row>
    <row r="19" spans="2:15" x14ac:dyDescent="0.3">
      <c r="B19" s="55">
        <v>2035</v>
      </c>
      <c r="C19" s="17">
        <v>452.28102209003987</v>
      </c>
      <c r="D19" s="56">
        <v>1297.1308335265539</v>
      </c>
      <c r="E19" s="17">
        <v>484.05160542323335</v>
      </c>
      <c r="F19" s="56">
        <v>1388.2480841469128</v>
      </c>
      <c r="G19" s="17">
        <v>1526.5457474143809</v>
      </c>
      <c r="H19" s="56">
        <v>4378.0956110199768</v>
      </c>
      <c r="I19" s="17">
        <f t="shared" si="0"/>
        <v>2462.878374927654</v>
      </c>
      <c r="J19" s="17">
        <f t="shared" si="1"/>
        <v>7063.4745286934431</v>
      </c>
      <c r="N19" s="60"/>
      <c r="O19" s="60"/>
    </row>
    <row r="20" spans="2:15" x14ac:dyDescent="0.3">
      <c r="B20" s="55">
        <v>2036</v>
      </c>
      <c r="C20" s="17">
        <v>519.62935146659686</v>
      </c>
      <c r="D20" s="56">
        <v>1490.2841836652267</v>
      </c>
      <c r="E20" s="17">
        <v>555.49490736394705</v>
      </c>
      <c r="F20" s="56">
        <v>1593.1457147571978</v>
      </c>
      <c r="G20" s="17">
        <v>1748.4798521283733</v>
      </c>
      <c r="H20" s="56">
        <v>5014.5971580124115</v>
      </c>
      <c r="I20" s="17">
        <f t="shared" si="0"/>
        <v>2823.6041109589173</v>
      </c>
      <c r="J20" s="17">
        <f t="shared" si="1"/>
        <v>8098.0270564348357</v>
      </c>
      <c r="N20" s="60"/>
      <c r="O20" s="60"/>
    </row>
    <row r="21" spans="2:15" x14ac:dyDescent="0.3">
      <c r="B21" s="55">
        <v>2037</v>
      </c>
      <c r="C21" s="17">
        <v>589.77065157355707</v>
      </c>
      <c r="D21" s="56">
        <v>1691.4477050792755</v>
      </c>
      <c r="E21" s="17">
        <v>628.10465683137716</v>
      </c>
      <c r="F21" s="56">
        <v>1801.3886881492845</v>
      </c>
      <c r="G21" s="17">
        <v>1968.4829698637475</v>
      </c>
      <c r="H21" s="56">
        <v>5645.5606819024651</v>
      </c>
      <c r="I21" s="17">
        <f t="shared" si="0"/>
        <v>3186.3582782686817</v>
      </c>
      <c r="J21" s="17">
        <f t="shared" si="1"/>
        <v>9138.3970751310262</v>
      </c>
      <c r="N21" s="60"/>
      <c r="O21" s="60"/>
    </row>
    <row r="22" spans="2:15" x14ac:dyDescent="0.3">
      <c r="C22" s="35"/>
      <c r="D22" s="8"/>
      <c r="E22" s="9"/>
      <c r="F22" s="9"/>
    </row>
    <row r="23" spans="2:15" x14ac:dyDescent="0.3">
      <c r="C23" s="35"/>
      <c r="D23" s="8"/>
      <c r="E23" s="9"/>
      <c r="F23" s="9"/>
    </row>
  </sheetData>
  <mergeCells count="5">
    <mergeCell ref="B7:B8"/>
    <mergeCell ref="C7:D7"/>
    <mergeCell ref="E7:F7"/>
    <mergeCell ref="I7:J7"/>
    <mergeCell ref="G7:H7"/>
  </mergeCells>
  <hyperlinks>
    <hyperlink ref="A1" location="Índice!A1" display="Voltar" xr:uid="{308F98E1-9E5D-47BC-9F84-74E72CC2B7C0}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C81D-2733-4EA5-9F90-345B0440FF0D}">
  <dimension ref="A1:AH23"/>
  <sheetViews>
    <sheetView showGridLines="0" zoomScale="85" zoomScaleNormal="85" workbookViewId="0">
      <selection activeCell="E3" sqref="E3"/>
    </sheetView>
  </sheetViews>
  <sheetFormatPr defaultRowHeight="14.4" x14ac:dyDescent="0.3"/>
  <cols>
    <col min="1" max="1" width="2.6640625" customWidth="1"/>
    <col min="2" max="2" width="17.5546875" customWidth="1"/>
    <col min="3" max="3" width="32.21875" style="34" customWidth="1"/>
    <col min="4" max="4" width="28.44140625" customWidth="1"/>
    <col min="5" max="6" width="13.6640625" customWidth="1"/>
  </cols>
  <sheetData>
    <row r="1" spans="1:34" s="19" customFormat="1" x14ac:dyDescent="0.3">
      <c r="A1" s="29" t="s">
        <v>35</v>
      </c>
      <c r="B1" s="29"/>
      <c r="C1" s="32"/>
    </row>
    <row r="2" spans="1:34" s="19" customFormat="1" ht="6" customHeight="1" x14ac:dyDescent="0.3">
      <c r="C2" s="32"/>
    </row>
    <row r="3" spans="1:34" s="30" customFormat="1" ht="23.4" x14ac:dyDescent="0.3">
      <c r="C3" s="33"/>
      <c r="D3" s="31"/>
      <c r="E3" s="21" t="str">
        <f>Índice!Q3</f>
        <v>Combustéis Sustentáveis de Aviação no Brasil e sinergia com o diesel verde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5" spans="1:34" ht="15.6" x14ac:dyDescent="0.3">
      <c r="C5" s="36" t="str">
        <f>Índice!Q34</f>
        <v>Gráfico 8 - Oferta projetada de SAF no Brasil</v>
      </c>
    </row>
    <row r="7" spans="1:34" ht="32.25" customHeight="1" x14ac:dyDescent="0.3">
      <c r="B7" s="10" t="s">
        <v>8</v>
      </c>
      <c r="C7" s="62" t="s">
        <v>85</v>
      </c>
      <c r="D7" s="10" t="s">
        <v>86</v>
      </c>
      <c r="E7" s="14"/>
      <c r="F7" s="14"/>
    </row>
    <row r="8" spans="1:34" x14ac:dyDescent="0.3">
      <c r="B8" s="53">
        <v>2025</v>
      </c>
      <c r="C8" s="64">
        <v>0</v>
      </c>
      <c r="D8" s="17">
        <v>17.600000000000001</v>
      </c>
      <c r="E8" s="17"/>
      <c r="F8" s="17"/>
    </row>
    <row r="9" spans="1:34" x14ac:dyDescent="0.3">
      <c r="B9" s="54">
        <v>2026</v>
      </c>
      <c r="C9" s="63">
        <v>20.833333333333332</v>
      </c>
      <c r="D9" s="17">
        <v>17.600000000000001</v>
      </c>
      <c r="E9" s="17"/>
      <c r="F9" s="17"/>
    </row>
    <row r="10" spans="1:34" x14ac:dyDescent="0.3">
      <c r="B10" s="54">
        <v>2027</v>
      </c>
      <c r="C10" s="63">
        <v>625</v>
      </c>
      <c r="D10" s="17">
        <v>493.20000000000005</v>
      </c>
      <c r="E10" s="17"/>
      <c r="F10" s="17"/>
    </row>
    <row r="11" spans="1:34" x14ac:dyDescent="0.3">
      <c r="B11" s="54">
        <v>2028</v>
      </c>
      <c r="C11" s="63">
        <v>750</v>
      </c>
      <c r="D11" s="17">
        <v>791.36438791732917</v>
      </c>
      <c r="E11" s="17"/>
      <c r="F11" s="17"/>
    </row>
    <row r="12" spans="1:34" x14ac:dyDescent="0.3">
      <c r="B12" s="54">
        <v>2029</v>
      </c>
      <c r="C12" s="63">
        <v>925</v>
      </c>
      <c r="D12" s="17">
        <v>1444.1863275039746</v>
      </c>
      <c r="E12" s="17"/>
      <c r="F12" s="17"/>
    </row>
    <row r="13" spans="1:34" x14ac:dyDescent="0.3">
      <c r="B13" s="54">
        <v>2030</v>
      </c>
      <c r="C13" s="63">
        <v>1100</v>
      </c>
      <c r="D13" s="17">
        <v>2099.9096979332271</v>
      </c>
      <c r="E13" s="17"/>
      <c r="F13" s="17"/>
    </row>
    <row r="14" spans="1:34" x14ac:dyDescent="0.3">
      <c r="B14" s="54">
        <v>2031</v>
      </c>
      <c r="C14" s="63">
        <v>1100</v>
      </c>
      <c r="D14" s="17">
        <v>2494.5042925278217</v>
      </c>
      <c r="E14" s="17"/>
      <c r="F14" s="17"/>
    </row>
    <row r="15" spans="1:34" x14ac:dyDescent="0.3">
      <c r="B15" s="54">
        <v>2032</v>
      </c>
      <c r="C15" s="63">
        <v>1100</v>
      </c>
      <c r="D15" s="17">
        <v>2935.5217806041333</v>
      </c>
      <c r="E15" s="17"/>
      <c r="F15" s="17"/>
    </row>
    <row r="16" spans="1:34" x14ac:dyDescent="0.3">
      <c r="B16" s="54">
        <v>2033</v>
      </c>
      <c r="C16" s="63">
        <v>1100</v>
      </c>
      <c r="D16" s="17">
        <v>3330.1163751987278</v>
      </c>
      <c r="E16" s="17"/>
      <c r="F16" s="17"/>
    </row>
    <row r="17" spans="2:6" x14ac:dyDescent="0.3">
      <c r="B17" s="54">
        <v>2034</v>
      </c>
      <c r="C17" s="63">
        <v>1100</v>
      </c>
      <c r="D17" s="17">
        <v>3573.8365659777419</v>
      </c>
      <c r="E17" s="17"/>
      <c r="F17" s="17"/>
    </row>
    <row r="18" spans="2:6" x14ac:dyDescent="0.3">
      <c r="B18" s="54">
        <v>2035</v>
      </c>
      <c r="C18" s="63">
        <v>1100</v>
      </c>
      <c r="D18" s="17">
        <v>3573.8365659777419</v>
      </c>
      <c r="E18" s="17"/>
      <c r="F18" s="17"/>
    </row>
    <row r="19" spans="2:6" x14ac:dyDescent="0.3">
      <c r="B19" s="54">
        <v>2036</v>
      </c>
      <c r="C19" s="63">
        <v>1100</v>
      </c>
      <c r="D19" s="17">
        <v>3573.8365659777419</v>
      </c>
    </row>
    <row r="20" spans="2:6" x14ac:dyDescent="0.3">
      <c r="B20" s="54">
        <v>2037</v>
      </c>
      <c r="C20" s="63">
        <v>1100</v>
      </c>
      <c r="D20" s="17">
        <v>3573.8365659777419</v>
      </c>
    </row>
    <row r="21" spans="2:6" x14ac:dyDescent="0.3">
      <c r="C21" s="35"/>
      <c r="D21" s="8"/>
    </row>
    <row r="22" spans="2:6" x14ac:dyDescent="0.3">
      <c r="C22" s="35"/>
      <c r="D22" s="8"/>
    </row>
    <row r="23" spans="2:6" x14ac:dyDescent="0.3">
      <c r="C23" s="35"/>
      <c r="D23" s="8"/>
    </row>
  </sheetData>
  <phoneticPr fontId="4" type="noConversion"/>
  <hyperlinks>
    <hyperlink ref="A1" location="Índice!A1" display="Voltar" xr:uid="{11F61636-3D8C-4A9B-B945-596AC36A828B}"/>
  </hyperlink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 xsi:nil="true"/>
    <Publicacao xmlns="e6ab3a8c-1b9d-4e48-929c-0169f452390a">924</Publicacao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9C015-D36B-4D85-89AD-AD91953B4838}"/>
</file>

<file path=customXml/itemProps2.xml><?xml version="1.0" encoding="utf-8"?>
<ds:datastoreItem xmlns:ds="http://schemas.openxmlformats.org/officeDocument/2006/customXml" ds:itemID="{43243D98-BCFF-4245-8C80-4A2B2FECD5B3}">
  <ds:schemaRefs>
    <ds:schemaRef ds:uri="http://schemas.microsoft.com/office/2006/metadata/properties"/>
    <ds:schemaRef ds:uri="http://schemas.microsoft.com/office/infopath/2007/PartnerControls"/>
    <ds:schemaRef ds:uri="e6ab3a8c-1b9d-4e48-929c-0169f452390a"/>
    <ds:schemaRef ds:uri="c2692117-a0d7-4be3-956d-8428dc4fd62b"/>
  </ds:schemaRefs>
</ds:datastoreItem>
</file>

<file path=customXml/itemProps3.xml><?xml version="1.0" encoding="utf-8"?>
<ds:datastoreItem xmlns:ds="http://schemas.openxmlformats.org/officeDocument/2006/customXml" ds:itemID="{346250C7-66A2-4F37-AC0D-BAEA9D301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8</vt:i4>
      </vt:variant>
    </vt:vector>
  </HeadingPairs>
  <TitlesOfParts>
    <vt:vector size="24" baseType="lpstr">
      <vt:lpstr>Índice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Índice!_Ref11771521</vt:lpstr>
      <vt:lpstr>Índice!_Ref44346475</vt:lpstr>
      <vt:lpstr>Índice!_Ref65601466</vt:lpstr>
      <vt:lpstr>Índice!_Ref65677600</vt:lpstr>
      <vt:lpstr>Índice!_Ref65749564</vt:lpstr>
      <vt:lpstr>Índice!_Ref75950553</vt:lpstr>
      <vt:lpstr>Índice!_Ref9848671</vt:lpstr>
      <vt:lpstr>Índice!_Ref9849419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Caderno SAF no Brasil e sinergias com Diesel Verde_Dados Abertos </dc:title>
  <dc:creator>Leticia Gonçalves Lorentz</dc:creator>
  <cp:lastModifiedBy>Rafael Barros Araujo</cp:lastModifiedBy>
  <dcterms:created xsi:type="dcterms:W3CDTF">2024-10-02T13:30:03Z</dcterms:created>
  <dcterms:modified xsi:type="dcterms:W3CDTF">2025-12-11T20:31:25Z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